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702" activeTab="2"/>
  </bookViews>
  <sheets>
    <sheet name="Wyniki egz. pis." sheetId="1" r:id="rId1"/>
    <sheet name="Wyniki egz. ust." sheetId="2" r:id="rId2"/>
    <sheet name="Zestawienia-pis., ust., razem" sheetId="3" r:id="rId3"/>
    <sheet name="Zwolnieni" sheetId="4" r:id="rId4"/>
  </sheets>
  <definedNames>
    <definedName name="I">'Wyniki egz. pis.'!$D$6:$O$22</definedName>
    <definedName name="II">'Wyniki egz. pis.'!#REF!</definedName>
    <definedName name="III">'Wyniki egz. pis.'!$D$29:$O$45</definedName>
    <definedName name="IV">'Wyniki egz. pis.'!#REF!</definedName>
    <definedName name="IX">'Wyniki egz. pis.'!$D$167:$O$183</definedName>
    <definedName name="_xlnm.Print_Area" localSheetId="0">'Wyniki egz. pis.'!$A$1:$R$230</definedName>
    <definedName name="_xlnm.Print_Area" localSheetId="1">'Wyniki egz. ust.'!$A$1:$R$310</definedName>
    <definedName name="_xlnm.Print_Area" localSheetId="2">'Zestawienia-pis., ust., razem'!$A$1:$AU$17</definedName>
    <definedName name="_xlnm.Print_Area" localSheetId="3">'Zwolnieni'!$A$1:$G$33</definedName>
    <definedName name="V">'Wyniki egz. pis.'!$D$75:$O$91</definedName>
    <definedName name="VI">'Wyniki egz. pis.'!$D$98:$O$114</definedName>
    <definedName name="VII">'Wyniki egz. pis.'!$D$121:$O$137</definedName>
    <definedName name="VIII">'Wyniki egz. pis.'!$D$144:$O$160</definedName>
    <definedName name="X">'Wyniki egz. pis.'!$D$190:$O$206</definedName>
    <definedName name="XI">'Wyniki egz. pis.'!$D$213:$O$229</definedName>
  </definedNames>
  <calcPr fullCalcOnLoad="1"/>
</workbook>
</file>

<file path=xl/sharedStrings.xml><?xml version="1.0" encoding="utf-8"?>
<sst xmlns="http://schemas.openxmlformats.org/spreadsheetml/2006/main" count="1450" uniqueCount="157">
  <si>
    <t>L.p.</t>
  </si>
  <si>
    <t>Przedmiot</t>
  </si>
  <si>
    <t>ndst.</t>
  </si>
  <si>
    <t>dst.</t>
  </si>
  <si>
    <t>db.</t>
  </si>
  <si>
    <t>bdb.</t>
  </si>
  <si>
    <t>cel.</t>
  </si>
  <si>
    <t>Zdało egzamin</t>
  </si>
  <si>
    <t>1.</t>
  </si>
  <si>
    <t>Język polski</t>
  </si>
  <si>
    <t>2.</t>
  </si>
  <si>
    <t>Matematyka</t>
  </si>
  <si>
    <t>3.</t>
  </si>
  <si>
    <t>Historia</t>
  </si>
  <si>
    <t>4.</t>
  </si>
  <si>
    <t>5.</t>
  </si>
  <si>
    <t>Geografia</t>
  </si>
  <si>
    <t>6.</t>
  </si>
  <si>
    <t>7.</t>
  </si>
  <si>
    <t>Chemia</t>
  </si>
  <si>
    <t>8.</t>
  </si>
  <si>
    <t>Język angielski</t>
  </si>
  <si>
    <t>9.</t>
  </si>
  <si>
    <t>Język niemiecki</t>
  </si>
  <si>
    <t>10.</t>
  </si>
  <si>
    <t>Język rosyjski</t>
  </si>
  <si>
    <t>11.</t>
  </si>
  <si>
    <t>Język francuski</t>
  </si>
  <si>
    <t>12.</t>
  </si>
  <si>
    <t>Język hiszpański</t>
  </si>
  <si>
    <t>13.</t>
  </si>
  <si>
    <t>Język łaciński</t>
  </si>
  <si>
    <t>14.</t>
  </si>
  <si>
    <t>Język włoski</t>
  </si>
  <si>
    <t>15.</t>
  </si>
  <si>
    <t>RAZEM:</t>
  </si>
  <si>
    <t>Typ szkoły</t>
  </si>
  <si>
    <t xml:space="preserve"> %                                                                 (4 : 3)</t>
  </si>
  <si>
    <t xml:space="preserve"> %                                                                 (6 : 4)</t>
  </si>
  <si>
    <t xml:space="preserve"> %                                                                 (8 : 4)</t>
  </si>
  <si>
    <t>Razem przystąpiło do egzaminu                        (6 + 8)</t>
  </si>
  <si>
    <t>Zdało egzamin (dotyczy poz. 6)</t>
  </si>
  <si>
    <t xml:space="preserve"> %                                                                 (11 : 6)</t>
  </si>
  <si>
    <t>Zdało egzamin (dotyczy poz. 8)</t>
  </si>
  <si>
    <t xml:space="preserve"> %                                                                 (13 : 8)</t>
  </si>
  <si>
    <t>Razem zdało egzamin                    (11+13)</t>
  </si>
  <si>
    <t xml:space="preserve"> %                                                                 (15 : 10)</t>
  </si>
  <si>
    <t>%</t>
  </si>
  <si>
    <t>Średnia ocen</t>
  </si>
  <si>
    <t>O C E N Y :</t>
  </si>
  <si>
    <t>Przystąpiło</t>
  </si>
  <si>
    <t>do egzaminu</t>
  </si>
  <si>
    <t>LO (publiczne)</t>
  </si>
  <si>
    <t>Technikum na podbudowie ZSZ</t>
  </si>
  <si>
    <t>Technikum na podbudowie SP</t>
  </si>
  <si>
    <t>Język ojczysty dla mniejszości narodowych</t>
  </si>
  <si>
    <t>16.</t>
  </si>
  <si>
    <t>Szkoły dla dorosłych</t>
  </si>
  <si>
    <t>Liceum techniczne</t>
  </si>
  <si>
    <t>TYP SZKOŁY: LICEUM  OGÓLNOKSZTAŁCĄCE - PUBLICZNE (dla młodzieży)</t>
  </si>
  <si>
    <t>TYP SZKOŁY: LICEUM  TECHNICZNE (dla młodzieży)</t>
  </si>
  <si>
    <t>TYP SZKOŁY: TECHNIKUM  NA  PODBUDOWIE  SZKOŁY  PODSTAWOWEJ (dla młodzieży)</t>
  </si>
  <si>
    <t>TYP SZKOŁY: TECHNIKUM  NA  PODBUDOWIE  SZKOŁY  ZASADNICZEJ (dla młodzieży)</t>
  </si>
  <si>
    <t>TYP SZKOŁY: SZKOŁY  DLA  DOROSŁYCH</t>
  </si>
  <si>
    <t>TYP SZKOŁY: SZKOŁY ZAWODOWE DLA MŁODZIEŻY - RAZEM</t>
  </si>
  <si>
    <t>TYP SZKOŁY: LICEA  OGÓLNOKSZTAŁCĄCE - RAZEM</t>
  </si>
  <si>
    <t>TABELA 1.5.  Wyniki egzaminów pisemnych</t>
  </si>
  <si>
    <t>TABELA 1.1.  Wyniki egzaminów pisemnych</t>
  </si>
  <si>
    <t>TABELA 1.3.  Wyniki egzaminów pisemnych</t>
  </si>
  <si>
    <t>TABELA 1.6.  Wyniki egzaminów pisemnych</t>
  </si>
  <si>
    <t>TABELA 1.7.  Wyniki egzaminów pisemnych</t>
  </si>
  <si>
    <t>TABELA 1.9.  Wyniki egzaminów pisemnych</t>
  </si>
  <si>
    <t>TABELA 1.10.  Wyniki egzaminów pisemnych</t>
  </si>
  <si>
    <t>TYP SZKOŁY: SZKOŁY  ZAWODOWE DLA  MŁODZIEŻY - RAZEM</t>
  </si>
  <si>
    <t>TABELA 1.11.  Wyniki egzaminów pisemnych</t>
  </si>
  <si>
    <t>TYP SZKOŁY: WSZYSTKIE SZKOŁY - RAZEM</t>
  </si>
  <si>
    <t>TABELA 2.1.  Wyniki egzaminów ustnych</t>
  </si>
  <si>
    <t>TABELA 2.3.  Wyniki egzaminów ustnych</t>
  </si>
  <si>
    <t>TYP SZKOŁY: LICEUM  OGÓLNOKSZTAŁCĄCE - RAZEM</t>
  </si>
  <si>
    <t>TABELA 2.5.  Wyniki egzaminów ustnych</t>
  </si>
  <si>
    <t>TABELA 2.6.  Wyniki egzaminów ustnych</t>
  </si>
  <si>
    <t>TABELA 2.7.  Wyniki egzaminów ustnych</t>
  </si>
  <si>
    <t>TABELA 2.9.  Wyniki egzaminów ustnych</t>
  </si>
  <si>
    <t>TABELA 2.8.  Wyniki egzaminów ustnych</t>
  </si>
  <si>
    <t>TYP SZKOŁY: SZKOŁY DLA MŁODZIEŻY - RAZEM</t>
  </si>
  <si>
    <t>TABELA 2.10.  Wyniki egzaminów ustnych</t>
  </si>
  <si>
    <t>TABELA 2.11.  Wyniki egzaminów ustnych</t>
  </si>
  <si>
    <t>TABELA 1.8.  Wyniki egzaminów pisemnych</t>
  </si>
  <si>
    <t>TABELA 3.1.  Zestawienie wyników pisemnych egzaminów dojrzałości wg typów szkół</t>
  </si>
  <si>
    <t>laureaci olimpiad</t>
  </si>
  <si>
    <t>finaliści olimpiad</t>
  </si>
  <si>
    <t>Liczba zwolnionych z egzaminu</t>
  </si>
  <si>
    <t>TABELA 3.2.  Zestawienie wyników ustnych egzaminów dojrzałości wg typów szkół</t>
  </si>
  <si>
    <t xml:space="preserve"> %                                                                 (5 : 3)</t>
  </si>
  <si>
    <t xml:space="preserve"> %                                                                 (7 : 4)</t>
  </si>
  <si>
    <t>Zdało egzamin (dotyczy poz. 5)</t>
  </si>
  <si>
    <t xml:space="preserve"> %                                                                 (10 : 5)</t>
  </si>
  <si>
    <t>Zdało egzamin (dotyczy poz. 7)</t>
  </si>
  <si>
    <t xml:space="preserve"> %                                                                 (12 : 7)</t>
  </si>
  <si>
    <t>Razem zdało egzamin                    (10+12)</t>
  </si>
  <si>
    <t xml:space="preserve"> %                                                                 (14 : 9)</t>
  </si>
  <si>
    <t>TABELA 3.3.  Łączne zestawienie wyników egzaminu dojrzałości wg typów szkół</t>
  </si>
  <si>
    <t>Biologia z ...</t>
  </si>
  <si>
    <t>Fizyka z ...</t>
  </si>
  <si>
    <t>Informatyka</t>
  </si>
  <si>
    <t>17.</t>
  </si>
  <si>
    <t>18.</t>
  </si>
  <si>
    <t>Pedagogika z ...</t>
  </si>
  <si>
    <t>Psychologia</t>
  </si>
  <si>
    <t xml:space="preserve">TABELA 4.  Zwolnieni z egzaminów </t>
  </si>
  <si>
    <t>KOMISJA PRZY KO</t>
  </si>
  <si>
    <r>
      <t xml:space="preserve">Szkoły dla młodzieży </t>
    </r>
    <r>
      <rPr>
        <b/>
        <sz val="10"/>
        <rFont val="Arial CE"/>
        <family val="2"/>
      </rPr>
      <t>RAZEM:</t>
    </r>
  </si>
  <si>
    <r>
      <t xml:space="preserve">LO - </t>
    </r>
    <r>
      <rPr>
        <b/>
        <sz val="10"/>
        <rFont val="Arial CE"/>
        <family val="2"/>
      </rPr>
      <t>RAZEM:</t>
    </r>
  </si>
  <si>
    <r>
      <t xml:space="preserve">Szkoły  zawodowe </t>
    </r>
    <r>
      <rPr>
        <b/>
        <sz val="10"/>
        <rFont val="Arial CE"/>
        <family val="2"/>
      </rPr>
      <t>RAZEM:</t>
    </r>
  </si>
  <si>
    <t>Liczba absolwentów, którzy zdali egzamin pisemny - z lat ub.</t>
  </si>
  <si>
    <t>Liczba absolwentów przystępujących do egzaminu -  z lat ub.</t>
  </si>
  <si>
    <t>Szkoły RAZEM:</t>
  </si>
  <si>
    <t>Język grecki klasyczny</t>
  </si>
  <si>
    <t>Język słowacki</t>
  </si>
  <si>
    <t>dop</t>
  </si>
  <si>
    <t>CERTYFIKATY</t>
  </si>
  <si>
    <t>Przystąpiło do egzaminu</t>
  </si>
  <si>
    <t>Wiedza o społeczeństwie</t>
  </si>
  <si>
    <t>Filozofia</t>
  </si>
  <si>
    <t>Historia sztuki</t>
  </si>
  <si>
    <t>Historia muzyki</t>
  </si>
  <si>
    <t>Wiedza o tańcu</t>
  </si>
  <si>
    <t>19.</t>
  </si>
  <si>
    <t>20.</t>
  </si>
  <si>
    <t>21.</t>
  </si>
  <si>
    <t>22.</t>
  </si>
  <si>
    <t>23.</t>
  </si>
  <si>
    <t>24.</t>
  </si>
  <si>
    <t>25.</t>
  </si>
  <si>
    <t>Razem przystąpiło do egzaminu
(5 + 7)</t>
  </si>
  <si>
    <t>1.1.</t>
  </si>
  <si>
    <t>Razem przystąpiło do egz. Dojrzałości
(6 + 8)</t>
  </si>
  <si>
    <t>Zdało egzamin dojrzałości
(dotyczy poz. 6)</t>
  </si>
  <si>
    <t xml:space="preserve"> %
(6 : 4)</t>
  </si>
  <si>
    <t xml:space="preserve"> %
(4 : 3)</t>
  </si>
  <si>
    <t xml:space="preserve"> %
(8 : 4)</t>
  </si>
  <si>
    <t xml:space="preserve"> %
(11 : 6)</t>
  </si>
  <si>
    <t>Zdało egzamin dojrzałości
(dotyczy poz. 8)</t>
  </si>
  <si>
    <t xml:space="preserve"> %
(13 : 8)</t>
  </si>
  <si>
    <t xml:space="preserve"> %
(15 : 10)</t>
  </si>
  <si>
    <t>Razem zdało
egz. dojrzałości (11+13)</t>
  </si>
  <si>
    <t>Liczba absolwentów przystępujących do egzaminu pisemnego - z lat ub.</t>
  </si>
  <si>
    <t>Liczba uczniów na koniec roku szk. 04/05</t>
  </si>
  <si>
    <t>Liczba absolwentów 04/05</t>
  </si>
  <si>
    <t>Liczba absolwentów 04/05 przystępujących do egzaminu pisemnego</t>
  </si>
  <si>
    <t>Liczba absolwentów 04/05, którzy zdali egzamin pisemny</t>
  </si>
  <si>
    <t>Liczba absolwentów 04/05 przystępujących do egzaminu ustnego</t>
  </si>
  <si>
    <t>Liczba absolwentów 04/05 przystępujących do egzaminu ogółem</t>
  </si>
  <si>
    <t>TYP SZKOŁY: LICEUM  ZAWODOWE (dla młodzieży)</t>
  </si>
  <si>
    <t>TABELA 1.4.  Wyniki egzaminów pisemnych</t>
  </si>
  <si>
    <t>TABELA 2.4.  Wyniki egzaminów ustnych</t>
  </si>
  <si>
    <t>Liceum zawodowe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</si>
</sst>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"/>
    <numFmt numFmtId="172" formatCode="0.000000000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8"/>
      <name val="Arial CE"/>
      <family val="2"/>
    </font>
    <font>
      <b/>
      <i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 Narrow CE"/>
      <family val="2"/>
    </font>
    <font>
      <b/>
      <i/>
      <sz val="14"/>
      <name val="Arial CE"/>
      <family val="2"/>
    </font>
    <font>
      <b/>
      <sz val="8"/>
      <name val="Times New Roman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Arial CE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color indexed="9"/>
      <name val="Arial CE"/>
      <family val="2"/>
    </font>
    <font>
      <sz val="10"/>
      <color indexed="47"/>
      <name val="Arial CE"/>
      <family val="2"/>
    </font>
    <font>
      <sz val="8"/>
      <color indexed="47"/>
      <name val="Arial CE"/>
      <family val="2"/>
    </font>
    <font>
      <sz val="8"/>
      <color indexed="22"/>
      <name val="Arial CE"/>
      <family val="2"/>
    </font>
    <font>
      <sz val="8"/>
      <color indexed="44"/>
      <name val="Arial CE"/>
      <family val="2"/>
    </font>
    <font>
      <sz val="8"/>
      <color indexed="42"/>
      <name val="Arial CE"/>
      <family val="2"/>
    </font>
    <font>
      <b/>
      <sz val="7"/>
      <name val="Arial Narrow CE"/>
      <family val="0"/>
    </font>
    <font>
      <sz val="10"/>
      <color indexed="2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8" fillId="0" borderId="12" xfId="19" applyNumberFormat="1" applyFont="1" applyBorder="1" applyAlignment="1">
      <alignment horizontal="center" vertical="center"/>
    </xf>
    <xf numFmtId="164" fontId="18" fillId="0" borderId="13" xfId="19" applyNumberFormat="1" applyFont="1" applyBorder="1" applyAlignment="1">
      <alignment horizontal="center" vertical="center"/>
    </xf>
    <xf numFmtId="164" fontId="18" fillId="0" borderId="14" xfId="19" applyNumberFormat="1" applyFont="1" applyBorder="1" applyAlignment="1">
      <alignment horizontal="center" vertical="center"/>
    </xf>
    <xf numFmtId="164" fontId="19" fillId="2" borderId="15" xfId="19" applyNumberFormat="1" applyFont="1" applyFill="1" applyBorder="1" applyAlignment="1">
      <alignment horizontal="center" vertical="center"/>
    </xf>
    <xf numFmtId="164" fontId="19" fillId="2" borderId="16" xfId="19" applyNumberFormat="1" applyFont="1" applyFill="1" applyBorder="1" applyAlignment="1">
      <alignment horizontal="center" vertical="center"/>
    </xf>
    <xf numFmtId="2" fontId="19" fillId="2" borderId="17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164" fontId="18" fillId="0" borderId="26" xfId="19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9" fillId="2" borderId="15" xfId="0" applyNumberFormat="1" applyFont="1" applyFill="1" applyBorder="1" applyAlignment="1">
      <alignment horizontal="center" vertical="center"/>
    </xf>
    <xf numFmtId="164" fontId="19" fillId="2" borderId="31" xfId="0" applyNumberFormat="1" applyFont="1" applyFill="1" applyBorder="1" applyAlignment="1">
      <alignment horizontal="center" vertical="center"/>
    </xf>
    <xf numFmtId="2" fontId="19" fillId="2" borderId="18" xfId="0" applyNumberFormat="1" applyFont="1" applyFill="1" applyBorder="1" applyAlignment="1">
      <alignment horizontal="center" vertical="center"/>
    </xf>
    <xf numFmtId="164" fontId="18" fillId="0" borderId="32" xfId="19" applyNumberFormat="1" applyFont="1" applyBorder="1" applyAlignment="1">
      <alignment horizontal="center" vertical="center"/>
    </xf>
    <xf numFmtId="164" fontId="18" fillId="0" borderId="0" xfId="19" applyNumberFormat="1" applyFont="1" applyBorder="1" applyAlignment="1">
      <alignment horizontal="center" vertical="center"/>
    </xf>
    <xf numFmtId="164" fontId="18" fillId="0" borderId="33" xfId="19" applyNumberFormat="1" applyFont="1" applyBorder="1" applyAlignment="1">
      <alignment horizontal="center" vertical="center"/>
    </xf>
    <xf numFmtId="164" fontId="18" fillId="0" borderId="34" xfId="19" applyNumberFormat="1" applyFont="1" applyBorder="1" applyAlignment="1">
      <alignment horizontal="center" vertical="center"/>
    </xf>
    <xf numFmtId="164" fontId="18" fillId="0" borderId="35" xfId="19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164" fontId="18" fillId="0" borderId="37" xfId="19" applyNumberFormat="1" applyFont="1" applyBorder="1" applyAlignment="1">
      <alignment horizontal="center" vertical="center"/>
    </xf>
    <xf numFmtId="2" fontId="18" fillId="0" borderId="5" xfId="0" applyNumberFormat="1" applyFont="1" applyBorder="1" applyAlignment="1">
      <alignment horizontal="center" vertical="center"/>
    </xf>
    <xf numFmtId="164" fontId="18" fillId="0" borderId="38" xfId="19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4" fontId="18" fillId="0" borderId="40" xfId="19" applyNumberFormat="1" applyFont="1" applyBorder="1" applyAlignment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vertical="center"/>
      <protection/>
    </xf>
    <xf numFmtId="0" fontId="18" fillId="3" borderId="27" xfId="0" applyFont="1" applyFill="1" applyBorder="1" applyAlignment="1" applyProtection="1">
      <alignment horizontal="center" vertical="center"/>
      <protection/>
    </xf>
    <xf numFmtId="164" fontId="18" fillId="0" borderId="12" xfId="19" applyNumberFormat="1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164" fontId="18" fillId="0" borderId="43" xfId="19" applyNumberFormat="1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vertical="top" wrapText="1"/>
      <protection/>
    </xf>
    <xf numFmtId="0" fontId="18" fillId="3" borderId="5" xfId="0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vertical="center"/>
      <protection/>
    </xf>
    <xf numFmtId="164" fontId="18" fillId="0" borderId="13" xfId="19" applyNumberFormat="1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vertical="center"/>
      <protection/>
    </xf>
    <xf numFmtId="164" fontId="18" fillId="0" borderId="14" xfId="19" applyNumberFormat="1" applyFont="1" applyBorder="1" applyAlignment="1" applyProtection="1">
      <alignment horizontal="center" vertical="center"/>
      <protection/>
    </xf>
    <xf numFmtId="0" fontId="18" fillId="3" borderId="44" xfId="0" applyFont="1" applyFill="1" applyBorder="1" applyAlignment="1" applyProtection="1">
      <alignment horizontal="center" vertical="center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2" borderId="18" xfId="0" applyFont="1" applyFill="1" applyBorder="1" applyAlignment="1" applyProtection="1">
      <alignment horizontal="center" vertical="center"/>
      <protection/>
    </xf>
    <xf numFmtId="164" fontId="19" fillId="2" borderId="15" xfId="19" applyNumberFormat="1" applyFont="1" applyFill="1" applyBorder="1" applyAlignment="1" applyProtection="1">
      <alignment horizontal="center" vertical="center"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164" fontId="19" fillId="2" borderId="16" xfId="19" applyNumberFormat="1" applyFont="1" applyFill="1" applyBorder="1" applyAlignment="1" applyProtection="1">
      <alignment horizontal="center" vertical="center"/>
      <protection/>
    </xf>
    <xf numFmtId="0" fontId="19" fillId="2" borderId="19" xfId="0" applyFont="1" applyFill="1" applyBorder="1" applyAlignment="1" applyProtection="1">
      <alignment horizontal="center" vertical="center"/>
      <protection/>
    </xf>
    <xf numFmtId="2" fontId="19" fillId="2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64" fontId="18" fillId="0" borderId="45" xfId="19" applyNumberFormat="1" applyFont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8" fillId="3" borderId="12" xfId="0" applyFont="1" applyFill="1" applyBorder="1" applyAlignment="1" applyProtection="1">
      <alignment horizontal="center" vertical="center"/>
      <protection/>
    </xf>
    <xf numFmtId="2" fontId="20" fillId="2" borderId="17" xfId="0" applyNumberFormat="1" applyFont="1" applyFill="1" applyBorder="1" applyAlignment="1" applyProtection="1">
      <alignment horizontal="center" vertical="center"/>
      <protection/>
    </xf>
    <xf numFmtId="0" fontId="18" fillId="3" borderId="2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18" fillId="3" borderId="40" xfId="0" applyFont="1" applyFill="1" applyBorder="1" applyAlignment="1" applyProtection="1">
      <alignment horizontal="center" vertical="center"/>
      <protection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" borderId="18" xfId="0" applyFont="1" applyFill="1" applyBorder="1" applyAlignment="1" applyProtection="1">
      <alignment horizontal="center" vertical="center"/>
      <protection/>
    </xf>
    <xf numFmtId="0" fontId="8" fillId="3" borderId="17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 textRotation="90" wrapText="1"/>
      <protection/>
    </xf>
    <xf numFmtId="0" fontId="8" fillId="3" borderId="19" xfId="0" applyFont="1" applyFill="1" applyBorder="1" applyAlignment="1" applyProtection="1">
      <alignment horizontal="center" vertical="center" textRotation="90" wrapText="1"/>
      <protection/>
    </xf>
    <xf numFmtId="0" fontId="8" fillId="3" borderId="16" xfId="0" applyFont="1" applyFill="1" applyBorder="1" applyAlignment="1" applyProtection="1">
      <alignment horizontal="center" vertical="center" wrapText="1"/>
      <protection/>
    </xf>
    <xf numFmtId="0" fontId="9" fillId="3" borderId="19" xfId="0" applyFont="1" applyFill="1" applyBorder="1" applyAlignment="1" applyProtection="1">
      <alignment horizontal="center" vertical="center" textRotation="90" wrapText="1"/>
      <protection/>
    </xf>
    <xf numFmtId="0" fontId="9" fillId="3" borderId="17" xfId="0" applyFont="1" applyFill="1" applyBorder="1" applyAlignment="1" applyProtection="1">
      <alignment horizontal="center" vertical="center" textRotation="90" wrapText="1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3" fillId="3" borderId="50" xfId="0" applyFont="1" applyFill="1" applyBorder="1" applyAlignment="1" applyProtection="1">
      <alignment horizontal="center" vertical="center"/>
      <protection/>
    </xf>
    <xf numFmtId="0" fontId="13" fillId="3" borderId="7" xfId="0" applyFont="1" applyFill="1" applyBorder="1" applyAlignment="1" applyProtection="1">
      <alignment horizontal="center" vertical="center"/>
      <protection/>
    </xf>
    <xf numFmtId="0" fontId="13" fillId="3" borderId="51" xfId="0" applyFont="1" applyFill="1" applyBorder="1" applyAlignment="1" applyProtection="1">
      <alignment horizontal="center" vertical="center"/>
      <protection/>
    </xf>
    <xf numFmtId="0" fontId="13" fillId="3" borderId="42" xfId="0" applyFont="1" applyFill="1" applyBorder="1" applyAlignment="1" applyProtection="1">
      <alignment horizontal="center" vertical="center"/>
      <protection/>
    </xf>
    <xf numFmtId="0" fontId="13" fillId="3" borderId="5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164" fontId="18" fillId="0" borderId="54" xfId="19" applyNumberFormat="1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164" fontId="18" fillId="0" borderId="55" xfId="19" applyNumberFormat="1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  <xf numFmtId="0" fontId="18" fillId="0" borderId="56" xfId="0" applyFont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18" fillId="3" borderId="48" xfId="0" applyFont="1" applyFill="1" applyBorder="1" applyAlignment="1" applyProtection="1">
      <alignment horizontal="center" vertical="center"/>
      <protection/>
    </xf>
    <xf numFmtId="164" fontId="18" fillId="0" borderId="49" xfId="19" applyNumberFormat="1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164" fontId="18" fillId="0" borderId="57" xfId="19" applyNumberFormat="1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164" fontId="18" fillId="0" borderId="59" xfId="19" applyNumberFormat="1" applyFont="1" applyBorder="1" applyAlignment="1" applyProtection="1">
      <alignment horizontal="center" vertical="center"/>
      <protection/>
    </xf>
    <xf numFmtId="0" fontId="18" fillId="0" borderId="60" xfId="0" applyFont="1" applyBorder="1" applyAlignment="1" applyProtection="1">
      <alignment horizontal="center" vertical="center"/>
      <protection/>
    </xf>
    <xf numFmtId="164" fontId="18" fillId="0" borderId="33" xfId="19" applyNumberFormat="1" applyFont="1" applyBorder="1" applyAlignment="1" applyProtection="1">
      <alignment horizontal="center" vertical="center"/>
      <protection/>
    </xf>
    <xf numFmtId="0" fontId="18" fillId="0" borderId="59" xfId="0" applyFont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center" vertical="center"/>
      <protection/>
    </xf>
    <xf numFmtId="0" fontId="18" fillId="3" borderId="36" xfId="0" applyFont="1" applyFill="1" applyBorder="1" applyAlignment="1" applyProtection="1">
      <alignment horizontal="center" vertical="center"/>
      <protection/>
    </xf>
    <xf numFmtId="0" fontId="6" fillId="2" borderId="18" xfId="0" applyFont="1" applyFill="1" applyBorder="1" applyAlignment="1" applyProtection="1">
      <alignment horizontal="center" vertical="center"/>
      <protection/>
    </xf>
    <xf numFmtId="0" fontId="6" fillId="2" borderId="17" xfId="0" applyFont="1" applyFill="1" applyBorder="1" applyAlignment="1" applyProtection="1">
      <alignment horizontal="right" vertical="center"/>
      <protection/>
    </xf>
    <xf numFmtId="0" fontId="20" fillId="2" borderId="16" xfId="0" applyFont="1" applyFill="1" applyBorder="1" applyAlignment="1" applyProtection="1">
      <alignment horizontal="center" vertical="center"/>
      <protection/>
    </xf>
    <xf numFmtId="0" fontId="20" fillId="2" borderId="19" xfId="0" applyFont="1" applyFill="1" applyBorder="1" applyAlignment="1" applyProtection="1">
      <alignment horizontal="center" vertical="center"/>
      <protection/>
    </xf>
    <xf numFmtId="164" fontId="20" fillId="2" borderId="16" xfId="19" applyNumberFormat="1" applyFont="1" applyFill="1" applyBorder="1" applyAlignment="1" applyProtection="1">
      <alignment horizontal="center" vertical="center"/>
      <protection/>
    </xf>
    <xf numFmtId="0" fontId="20" fillId="2" borderId="17" xfId="0" applyFont="1" applyFill="1" applyBorder="1" applyAlignment="1" applyProtection="1">
      <alignment horizontal="center" vertical="center"/>
      <protection/>
    </xf>
    <xf numFmtId="164" fontId="20" fillId="2" borderId="31" xfId="19" applyNumberFormat="1" applyFont="1" applyFill="1" applyBorder="1" applyAlignment="1" applyProtection="1">
      <alignment horizontal="center" vertical="center"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3" borderId="39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vertical="center"/>
      <protection/>
    </xf>
    <xf numFmtId="164" fontId="18" fillId="0" borderId="37" xfId="19" applyNumberFormat="1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164" fontId="18" fillId="3" borderId="34" xfId="19" applyNumberFormat="1" applyFont="1" applyFill="1" applyBorder="1" applyAlignment="1" applyProtection="1">
      <alignment horizontal="center" vertical="center"/>
      <protection/>
    </xf>
    <xf numFmtId="164" fontId="18" fillId="0" borderId="34" xfId="19" applyNumberFormat="1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8" fillId="3" borderId="21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vertical="center" wrapText="1"/>
      <protection/>
    </xf>
    <xf numFmtId="0" fontId="18" fillId="0" borderId="58" xfId="0" applyFont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right" vertical="center" wrapText="1"/>
      <protection/>
    </xf>
    <xf numFmtId="0" fontId="20" fillId="2" borderId="18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6" fillId="5" borderId="17" xfId="0" applyFont="1" applyFill="1" applyBorder="1" applyAlignment="1" applyProtection="1">
      <alignment horizontal="right" vertical="top" wrapText="1"/>
      <protection/>
    </xf>
    <xf numFmtId="0" fontId="21" fillId="5" borderId="17" xfId="0" applyFont="1" applyFill="1" applyBorder="1" applyAlignment="1" applyProtection="1">
      <alignment horizontal="center" vertical="center"/>
      <protection/>
    </xf>
    <xf numFmtId="0" fontId="21" fillId="5" borderId="19" xfId="0" applyFont="1" applyFill="1" applyBorder="1" applyAlignment="1" applyProtection="1">
      <alignment horizontal="center" vertical="center"/>
      <protection/>
    </xf>
    <xf numFmtId="164" fontId="21" fillId="5" borderId="11" xfId="0" applyNumberFormat="1" applyFont="1" applyFill="1" applyBorder="1" applyAlignment="1" applyProtection="1">
      <alignment horizontal="center" vertical="center"/>
      <protection/>
    </xf>
    <xf numFmtId="164" fontId="21" fillId="5" borderId="11" xfId="19" applyNumberFormat="1" applyFont="1" applyFill="1" applyBorder="1" applyAlignment="1" applyProtection="1">
      <alignment horizontal="center" vertical="center"/>
      <protection/>
    </xf>
    <xf numFmtId="0" fontId="21" fillId="5" borderId="16" xfId="0" applyFont="1" applyFill="1" applyBorder="1" applyAlignment="1" applyProtection="1">
      <alignment horizontal="center" vertical="center"/>
      <protection/>
    </xf>
    <xf numFmtId="164" fontId="21" fillId="5" borderId="31" xfId="19" applyNumberFormat="1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center" vertical="center" wrapText="1"/>
      <protection/>
    </xf>
    <xf numFmtId="0" fontId="6" fillId="5" borderId="18" xfId="0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 wrapText="1"/>
      <protection/>
    </xf>
    <xf numFmtId="0" fontId="18" fillId="0" borderId="46" xfId="0" applyFont="1" applyBorder="1" applyAlignment="1" applyProtection="1">
      <alignment horizontal="center" vertical="center" wrapText="1"/>
      <protection/>
    </xf>
    <xf numFmtId="0" fontId="6" fillId="6" borderId="18" xfId="0" applyFont="1" applyFill="1" applyBorder="1" applyAlignment="1" applyProtection="1">
      <alignment vertical="center"/>
      <protection/>
    </xf>
    <xf numFmtId="0" fontId="12" fillId="6" borderId="17" xfId="0" applyFont="1" applyFill="1" applyBorder="1" applyAlignment="1" applyProtection="1">
      <alignment horizontal="right" vertical="center"/>
      <protection/>
    </xf>
    <xf numFmtId="0" fontId="22" fillId="6" borderId="16" xfId="0" applyFont="1" applyFill="1" applyBorder="1" applyAlignment="1" applyProtection="1">
      <alignment horizontal="center" vertical="center"/>
      <protection/>
    </xf>
    <xf numFmtId="0" fontId="22" fillId="6" borderId="19" xfId="0" applyFont="1" applyFill="1" applyBorder="1" applyAlignment="1" applyProtection="1">
      <alignment horizontal="center" vertical="center"/>
      <protection/>
    </xf>
    <xf numFmtId="164" fontId="22" fillId="6" borderId="16" xfId="19" applyNumberFormat="1" applyFont="1" applyFill="1" applyBorder="1" applyAlignment="1" applyProtection="1">
      <alignment horizontal="center" vertical="center"/>
      <protection/>
    </xf>
    <xf numFmtId="0" fontId="22" fillId="6" borderId="17" xfId="0" applyFont="1" applyFill="1" applyBorder="1" applyAlignment="1" applyProtection="1">
      <alignment horizontal="center" vertical="center"/>
      <protection/>
    </xf>
    <xf numFmtId="164" fontId="22" fillId="6" borderId="31" xfId="19" applyNumberFormat="1" applyFont="1" applyFill="1" applyBorder="1" applyAlignment="1" applyProtection="1">
      <alignment horizontal="center" vertical="center"/>
      <protection/>
    </xf>
    <xf numFmtId="0" fontId="6" fillId="6" borderId="18" xfId="0" applyFont="1" applyFill="1" applyBorder="1" applyAlignment="1" applyProtection="1">
      <alignment horizontal="center" vertical="center"/>
      <protection/>
    </xf>
    <xf numFmtId="0" fontId="22" fillId="6" borderId="18" xfId="0" applyFont="1" applyFill="1" applyBorder="1" applyAlignment="1" applyProtection="1">
      <alignment horizontal="center" vertical="center"/>
      <protection/>
    </xf>
    <xf numFmtId="0" fontId="4" fillId="3" borderId="49" xfId="0" applyFont="1" applyFill="1" applyBorder="1" applyAlignment="1" applyProtection="1">
      <alignment horizontal="center" vertical="center"/>
      <protection/>
    </xf>
    <xf numFmtId="0" fontId="4" fillId="3" borderId="48" xfId="0" applyFont="1" applyFill="1" applyBorder="1" applyAlignment="1" applyProtection="1">
      <alignment horizontal="center" vertical="center"/>
      <protection/>
    </xf>
    <xf numFmtId="164" fontId="4" fillId="3" borderId="49" xfId="19" applyNumberFormat="1" applyFont="1" applyFill="1" applyBorder="1" applyAlignment="1" applyProtection="1">
      <alignment horizontal="center" vertical="center"/>
      <protection/>
    </xf>
    <xf numFmtId="164" fontId="4" fillId="0" borderId="49" xfId="19" applyNumberFormat="1" applyFont="1" applyBorder="1" applyAlignment="1" applyProtection="1">
      <alignment horizontal="center" vertical="center"/>
      <protection/>
    </xf>
    <xf numFmtId="0" fontId="6" fillId="7" borderId="18" xfId="0" applyFont="1" applyFill="1" applyBorder="1" applyAlignment="1" applyProtection="1">
      <alignment vertical="center"/>
      <protection/>
    </xf>
    <xf numFmtId="0" fontId="12" fillId="7" borderId="17" xfId="0" applyFont="1" applyFill="1" applyBorder="1" applyAlignment="1" applyProtection="1">
      <alignment horizontal="right"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0" fontId="4" fillId="7" borderId="19" xfId="0" applyFont="1" applyFill="1" applyBorder="1" applyAlignment="1" applyProtection="1">
      <alignment horizontal="center" vertical="center"/>
      <protection/>
    </xf>
    <xf numFmtId="164" fontId="4" fillId="7" borderId="16" xfId="19" applyNumberFormat="1" applyFont="1" applyFill="1" applyBorder="1" applyAlignment="1" applyProtection="1">
      <alignment horizontal="center" vertical="center"/>
      <protection/>
    </xf>
    <xf numFmtId="0" fontId="23" fillId="7" borderId="19" xfId="0" applyFont="1" applyFill="1" applyBorder="1" applyAlignment="1" applyProtection="1">
      <alignment horizontal="center" vertical="center"/>
      <protection/>
    </xf>
    <xf numFmtId="164" fontId="23" fillId="7" borderId="16" xfId="19" applyNumberFormat="1" applyFont="1" applyFill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23" fillId="7" borderId="16" xfId="0" applyFont="1" applyFill="1" applyBorder="1" applyAlignment="1" applyProtection="1">
      <alignment horizontal="center" vertical="center"/>
      <protection/>
    </xf>
    <xf numFmtId="164" fontId="23" fillId="7" borderId="31" xfId="19" applyNumberFormat="1" applyFont="1" applyFill="1" applyBorder="1" applyAlignment="1" applyProtection="1">
      <alignment horizontal="center" vertical="center"/>
      <protection/>
    </xf>
    <xf numFmtId="0" fontId="6" fillId="7" borderId="18" xfId="0" applyFont="1" applyFill="1" applyBorder="1" applyAlignment="1" applyProtection="1">
      <alignment horizontal="center" vertical="center"/>
      <protection/>
    </xf>
    <xf numFmtId="0" fontId="23" fillId="7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4" fillId="4" borderId="61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Alignment="1" applyProtection="1">
      <alignment horizontal="center" vertical="center"/>
      <protection locked="0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 applyProtection="1">
      <alignment horizontal="center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62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2" fontId="18" fillId="0" borderId="21" xfId="19" applyNumberFormat="1" applyFont="1" applyBorder="1" applyAlignment="1" applyProtection="1">
      <alignment horizontal="center" vertical="center"/>
      <protection/>
    </xf>
    <xf numFmtId="2" fontId="18" fillId="0" borderId="63" xfId="19" applyNumberFormat="1" applyFont="1" applyBorder="1" applyAlignment="1" applyProtection="1">
      <alignment horizontal="center" vertical="center"/>
      <protection/>
    </xf>
    <xf numFmtId="2" fontId="18" fillId="0" borderId="61" xfId="19" applyNumberFormat="1" applyFont="1" applyBorder="1" applyAlignment="1" applyProtection="1">
      <alignment horizontal="center" vertical="center"/>
      <protection/>
    </xf>
    <xf numFmtId="2" fontId="18" fillId="0" borderId="20" xfId="19" applyNumberFormat="1" applyFont="1" applyBorder="1" applyAlignment="1" applyProtection="1">
      <alignment horizontal="center" vertical="center"/>
      <protection/>
    </xf>
    <xf numFmtId="2" fontId="18" fillId="0" borderId="42" xfId="19" applyNumberFormat="1" applyFont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 wrapText="1"/>
    </xf>
    <xf numFmtId="0" fontId="4" fillId="4" borderId="21" xfId="0" applyFont="1" applyFill="1" applyBorder="1" applyAlignment="1" applyProtection="1" quotePrefix="1">
      <alignment horizontal="center" vertical="center"/>
      <protection locked="0"/>
    </xf>
    <xf numFmtId="0" fontId="24" fillId="3" borderId="19" xfId="0" applyFont="1" applyFill="1" applyBorder="1" applyAlignment="1" applyProtection="1">
      <alignment horizontal="center" vertical="center" textRotation="90" wrapText="1"/>
      <protection/>
    </xf>
    <xf numFmtId="0" fontId="24" fillId="3" borderId="17" xfId="0" applyFont="1" applyFill="1" applyBorder="1" applyAlignment="1" applyProtection="1">
      <alignment horizontal="center" vertical="center" textRotation="90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18" fillId="4" borderId="48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/>
    </xf>
    <xf numFmtId="164" fontId="4" fillId="0" borderId="0" xfId="0" applyNumberFormat="1" applyFont="1" applyAlignment="1" applyProtection="1">
      <alignment horizontal="center"/>
      <protection/>
    </xf>
    <xf numFmtId="0" fontId="8" fillId="0" borderId="47" xfId="0" applyFont="1" applyBorder="1" applyAlignment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2" borderId="18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  <protection/>
    </xf>
    <xf numFmtId="164" fontId="18" fillId="0" borderId="13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19" fillId="2" borderId="16" xfId="0" applyNumberFormat="1" applyFont="1" applyFill="1" applyBorder="1" applyAlignment="1">
      <alignment horizontal="center" vertical="center"/>
    </xf>
    <xf numFmtId="0" fontId="18" fillId="3" borderId="61" xfId="0" applyFont="1" applyFill="1" applyBorder="1" applyAlignment="1">
      <alignment horizontal="center" vertical="center"/>
    </xf>
    <xf numFmtId="164" fontId="18" fillId="0" borderId="25" xfId="19" applyNumberFormat="1" applyFont="1" applyBorder="1" applyAlignment="1">
      <alignment horizontal="center" vertical="center"/>
    </xf>
    <xf numFmtId="164" fontId="18" fillId="0" borderId="54" xfId="19" applyNumberFormat="1" applyFont="1" applyBorder="1" applyAlignment="1">
      <alignment horizontal="center" vertical="center"/>
    </xf>
    <xf numFmtId="164" fontId="18" fillId="0" borderId="23" xfId="19" applyNumberFormat="1" applyFont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164" fontId="18" fillId="0" borderId="28" xfId="19" applyNumberFormat="1" applyFont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164" fontId="18" fillId="0" borderId="9" xfId="19" applyNumberFormat="1" applyFont="1" applyBorder="1" applyAlignment="1">
      <alignment horizontal="center" vertical="center"/>
    </xf>
    <xf numFmtId="164" fontId="18" fillId="0" borderId="10" xfId="19" applyNumberFormat="1" applyFont="1" applyBorder="1" applyAlignment="1">
      <alignment horizontal="center" vertical="center"/>
    </xf>
    <xf numFmtId="164" fontId="18" fillId="0" borderId="30" xfId="19" applyNumberFormat="1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R238"/>
  <sheetViews>
    <sheetView showGridLines="0" zoomScale="85" zoomScaleNormal="85" zoomScaleSheetLayoutView="75" workbookViewId="0" topLeftCell="A1">
      <selection activeCell="D6" sqref="D6"/>
    </sheetView>
  </sheetViews>
  <sheetFormatPr defaultColWidth="9.00390625" defaultRowHeight="12.75"/>
  <cols>
    <col min="1" max="1" width="5.375" style="75" customWidth="1"/>
    <col min="2" max="2" width="17.875" style="75" customWidth="1"/>
    <col min="3" max="3" width="11.375" style="76" customWidth="1"/>
    <col min="4" max="4" width="7.875" style="76" customWidth="1"/>
    <col min="5" max="5" width="9.00390625" style="76" customWidth="1"/>
    <col min="6" max="6" width="7.875" style="76" customWidth="1"/>
    <col min="7" max="7" width="9.00390625" style="76" customWidth="1"/>
    <col min="8" max="8" width="7.875" style="76" customWidth="1"/>
    <col min="9" max="9" width="9.00390625" style="76" customWidth="1"/>
    <col min="10" max="10" width="7.875" style="76" customWidth="1"/>
    <col min="11" max="11" width="9.00390625" style="76" customWidth="1"/>
    <col min="12" max="12" width="7.875" style="76" customWidth="1"/>
    <col min="13" max="13" width="9.00390625" style="76" customWidth="1"/>
    <col min="14" max="14" width="7.875" style="76" customWidth="1"/>
    <col min="15" max="15" width="8.50390625" style="76" customWidth="1"/>
    <col min="16" max="16" width="9.625" style="76" bestFit="1" customWidth="1"/>
    <col min="17" max="17" width="12.50390625" style="76" bestFit="1" customWidth="1"/>
    <col min="18" max="18" width="15.875" style="76" bestFit="1" customWidth="1"/>
    <col min="19" max="16384" width="9.375" style="75" customWidth="1"/>
  </cols>
  <sheetData>
    <row r="1" ht="12" customHeight="1"/>
    <row r="2" ht="24" customHeight="1">
      <c r="B2" s="77" t="s">
        <v>59</v>
      </c>
    </row>
    <row r="3" spans="2:3" ht="36" customHeight="1" thickBot="1">
      <c r="B3" s="77" t="s">
        <v>67</v>
      </c>
      <c r="C3" s="78"/>
    </row>
    <row r="4" spans="1:18" s="79" customFormat="1" ht="15" customHeight="1">
      <c r="A4" s="263" t="s">
        <v>0</v>
      </c>
      <c r="B4" s="263" t="s">
        <v>1</v>
      </c>
      <c r="C4" s="263" t="s">
        <v>121</v>
      </c>
      <c r="D4" s="271" t="s">
        <v>49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2"/>
      <c r="P4" s="267" t="s">
        <v>7</v>
      </c>
      <c r="Q4" s="265" t="s">
        <v>47</v>
      </c>
      <c r="R4" s="263" t="s">
        <v>48</v>
      </c>
    </row>
    <row r="5" spans="1:18" s="85" customFormat="1" ht="24" customHeight="1" thickBot="1">
      <c r="A5" s="264"/>
      <c r="B5" s="264"/>
      <c r="C5" s="264"/>
      <c r="D5" s="81" t="s">
        <v>2</v>
      </c>
      <c r="E5" s="82" t="s">
        <v>47</v>
      </c>
      <c r="F5" s="82" t="s">
        <v>119</v>
      </c>
      <c r="G5" s="83" t="s">
        <v>47</v>
      </c>
      <c r="H5" s="82" t="s">
        <v>3</v>
      </c>
      <c r="I5" s="82" t="s">
        <v>47</v>
      </c>
      <c r="J5" s="82" t="s">
        <v>4</v>
      </c>
      <c r="K5" s="83" t="s">
        <v>47</v>
      </c>
      <c r="L5" s="82" t="s">
        <v>5</v>
      </c>
      <c r="M5" s="82" t="s">
        <v>47</v>
      </c>
      <c r="N5" s="82" t="s">
        <v>6</v>
      </c>
      <c r="O5" s="83" t="s">
        <v>47</v>
      </c>
      <c r="P5" s="268"/>
      <c r="Q5" s="266"/>
      <c r="R5" s="264"/>
    </row>
    <row r="6" spans="1:18" s="79" customFormat="1" ht="18" customHeight="1">
      <c r="A6" s="86" t="s">
        <v>8</v>
      </c>
      <c r="B6" s="87" t="s">
        <v>9</v>
      </c>
      <c r="C6" s="88">
        <f>SUM(D6,F6,H6,J6,L6,N6)</f>
        <v>123</v>
      </c>
      <c r="D6" s="69">
        <v>1</v>
      </c>
      <c r="E6" s="89">
        <f aca="true" t="shared" si="0" ref="E6:E23">D6/C6</f>
        <v>0.008130081300813009</v>
      </c>
      <c r="F6" s="70">
        <v>33</v>
      </c>
      <c r="G6" s="89">
        <f>F6/C6</f>
        <v>0.2682926829268293</v>
      </c>
      <c r="H6" s="70">
        <v>69</v>
      </c>
      <c r="I6" s="89">
        <f>H6/C6</f>
        <v>0.5609756097560976</v>
      </c>
      <c r="J6" s="70">
        <v>14</v>
      </c>
      <c r="K6" s="89">
        <f aca="true" t="shared" si="1" ref="K6:K22">J6/C6</f>
        <v>0.11382113821138211</v>
      </c>
      <c r="L6" s="70">
        <v>6</v>
      </c>
      <c r="M6" s="89">
        <f>L6/C6</f>
        <v>0.04878048780487805</v>
      </c>
      <c r="N6" s="70">
        <v>0</v>
      </c>
      <c r="O6" s="89">
        <f aca="true" t="shared" si="2" ref="O6:O22">N6/C6</f>
        <v>0</v>
      </c>
      <c r="P6" s="90">
        <f>C6-D6</f>
        <v>122</v>
      </c>
      <c r="Q6" s="91">
        <f>P6/C6</f>
        <v>0.991869918699187</v>
      </c>
      <c r="R6" s="245">
        <f>(D6*1+F6*2+H6*3+J6*4+L6*5+N6*6)/C6</f>
        <v>2.926829268292683</v>
      </c>
    </row>
    <row r="7" spans="1:18" s="79" customFormat="1" ht="33.75" customHeight="1">
      <c r="A7" s="92" t="s">
        <v>10</v>
      </c>
      <c r="B7" s="93" t="s">
        <v>55</v>
      </c>
      <c r="C7" s="94">
        <f>SUM(D7,F7,H7,J7,L7,N7)</f>
        <v>0</v>
      </c>
      <c r="D7" s="71">
        <v>0</v>
      </c>
      <c r="E7" s="89" t="e">
        <f t="shared" si="0"/>
        <v>#DIV/0!</v>
      </c>
      <c r="F7" s="72">
        <v>0</v>
      </c>
      <c r="G7" s="89" t="e">
        <f>F7/C7</f>
        <v>#DIV/0!</v>
      </c>
      <c r="H7" s="72">
        <v>0</v>
      </c>
      <c r="I7" s="89" t="e">
        <f>H7/C7</f>
        <v>#DIV/0!</v>
      </c>
      <c r="J7" s="72">
        <v>0</v>
      </c>
      <c r="K7" s="89" t="e">
        <f t="shared" si="1"/>
        <v>#DIV/0!</v>
      </c>
      <c r="L7" s="72">
        <v>0</v>
      </c>
      <c r="M7" s="89" t="e">
        <f>L7/C7</f>
        <v>#DIV/0!</v>
      </c>
      <c r="N7" s="72">
        <v>0</v>
      </c>
      <c r="O7" s="89" t="e">
        <f t="shared" si="2"/>
        <v>#DIV/0!</v>
      </c>
      <c r="P7" s="90">
        <f>C7-D7</f>
        <v>0</v>
      </c>
      <c r="Q7" s="91" t="e">
        <f>P7/C7</f>
        <v>#DIV/0!</v>
      </c>
      <c r="R7" s="246" t="e">
        <f>(D7*1+F7*2+H7*3+J7*4+L7*5+N7*6)/C7</f>
        <v>#DIV/0!</v>
      </c>
    </row>
    <row r="8" spans="1:18" s="79" customFormat="1" ht="18" customHeight="1">
      <c r="A8" s="95" t="s">
        <v>12</v>
      </c>
      <c r="B8" s="96" t="s">
        <v>11</v>
      </c>
      <c r="C8" s="94">
        <f aca="true" t="shared" si="3" ref="C8:C22">SUM(D8,F8,H8,J8,L8,N8)</f>
        <v>53</v>
      </c>
      <c r="D8" s="73">
        <v>2</v>
      </c>
      <c r="E8" s="97">
        <f t="shared" si="0"/>
        <v>0.03773584905660377</v>
      </c>
      <c r="F8" s="74">
        <v>20</v>
      </c>
      <c r="G8" s="89">
        <f aca="true" t="shared" si="4" ref="G8:G22">F8/C8</f>
        <v>0.37735849056603776</v>
      </c>
      <c r="H8" s="74">
        <v>17</v>
      </c>
      <c r="I8" s="89">
        <f aca="true" t="shared" si="5" ref="I8:I22">H8/C8</f>
        <v>0.32075471698113206</v>
      </c>
      <c r="J8" s="74">
        <v>11</v>
      </c>
      <c r="K8" s="89">
        <f t="shared" si="1"/>
        <v>0.20754716981132076</v>
      </c>
      <c r="L8" s="74">
        <v>3</v>
      </c>
      <c r="M8" s="89">
        <f aca="true" t="shared" si="6" ref="M8:M22">L8/C8</f>
        <v>0.05660377358490566</v>
      </c>
      <c r="N8" s="74">
        <v>0</v>
      </c>
      <c r="O8" s="89">
        <f t="shared" si="2"/>
        <v>0</v>
      </c>
      <c r="P8" s="98">
        <f>C8-D8</f>
        <v>51</v>
      </c>
      <c r="Q8" s="91">
        <f aca="true" t="shared" si="7" ref="Q8:Q22">P8/C8</f>
        <v>0.9622641509433962</v>
      </c>
      <c r="R8" s="246">
        <f aca="true" t="shared" si="8" ref="R8:R22">(D8*1+F8*2+H8*3+J8*4+L8*5+N8*6)/C8</f>
        <v>2.8679245283018866</v>
      </c>
    </row>
    <row r="9" spans="1:18" s="79" customFormat="1" ht="18" customHeight="1">
      <c r="A9" s="92" t="s">
        <v>14</v>
      </c>
      <c r="B9" s="99" t="s">
        <v>13</v>
      </c>
      <c r="C9" s="94">
        <f t="shared" si="3"/>
        <v>23</v>
      </c>
      <c r="D9" s="71">
        <v>0</v>
      </c>
      <c r="E9" s="100">
        <f t="shared" si="0"/>
        <v>0</v>
      </c>
      <c r="F9" s="72">
        <v>5</v>
      </c>
      <c r="G9" s="89">
        <f t="shared" si="4"/>
        <v>0.21739130434782608</v>
      </c>
      <c r="H9" s="72">
        <v>12</v>
      </c>
      <c r="I9" s="89">
        <f t="shared" si="5"/>
        <v>0.5217391304347826</v>
      </c>
      <c r="J9" s="72">
        <v>6</v>
      </c>
      <c r="K9" s="89">
        <f t="shared" si="1"/>
        <v>0.2608695652173913</v>
      </c>
      <c r="L9" s="72">
        <v>0</v>
      </c>
      <c r="M9" s="89">
        <f t="shared" si="6"/>
        <v>0</v>
      </c>
      <c r="N9" s="72">
        <v>0</v>
      </c>
      <c r="O9" s="89">
        <f t="shared" si="2"/>
        <v>0</v>
      </c>
      <c r="P9" s="98">
        <f aca="true" t="shared" si="9" ref="P9:P22">C9-D9</f>
        <v>23</v>
      </c>
      <c r="Q9" s="91">
        <f t="shared" si="7"/>
        <v>1</v>
      </c>
      <c r="R9" s="246">
        <f t="shared" si="8"/>
        <v>3.0434782608695654</v>
      </c>
    </row>
    <row r="10" spans="1:18" s="79" customFormat="1" ht="18" customHeight="1">
      <c r="A10" s="95" t="s">
        <v>15</v>
      </c>
      <c r="B10" s="96" t="s">
        <v>16</v>
      </c>
      <c r="C10" s="94">
        <f>SUM(D10,F10,H10,J10,L10,N10)</f>
        <v>22</v>
      </c>
      <c r="D10" s="73">
        <v>2</v>
      </c>
      <c r="E10" s="97">
        <f>D10/C10</f>
        <v>0.09090909090909091</v>
      </c>
      <c r="F10" s="74">
        <v>9</v>
      </c>
      <c r="G10" s="89">
        <f>F10/C10</f>
        <v>0.4090909090909091</v>
      </c>
      <c r="H10" s="74">
        <v>10</v>
      </c>
      <c r="I10" s="89">
        <f>H10/C10</f>
        <v>0.45454545454545453</v>
      </c>
      <c r="J10" s="74">
        <v>1</v>
      </c>
      <c r="K10" s="89">
        <f>J10/C10</f>
        <v>0.045454545454545456</v>
      </c>
      <c r="L10" s="74">
        <v>0</v>
      </c>
      <c r="M10" s="89">
        <f>L10/C10</f>
        <v>0</v>
      </c>
      <c r="N10" s="74">
        <v>0</v>
      </c>
      <c r="O10" s="89">
        <f>N10/C10</f>
        <v>0</v>
      </c>
      <c r="P10" s="98">
        <f>C10-D10</f>
        <v>20</v>
      </c>
      <c r="Q10" s="91">
        <f>P10/C10</f>
        <v>0.9090909090909091</v>
      </c>
      <c r="R10" s="246">
        <f>(D10*1+F10*2+H10*3+J10*4+L10*5+N10*6)/C10</f>
        <v>2.4545454545454546</v>
      </c>
    </row>
    <row r="11" spans="1:18" s="79" customFormat="1" ht="18" customHeight="1">
      <c r="A11" s="92" t="s">
        <v>17</v>
      </c>
      <c r="B11" s="96" t="s">
        <v>102</v>
      </c>
      <c r="C11" s="94">
        <f t="shared" si="3"/>
        <v>22</v>
      </c>
      <c r="D11" s="73">
        <v>0</v>
      </c>
      <c r="E11" s="97">
        <f t="shared" si="0"/>
        <v>0</v>
      </c>
      <c r="F11" s="74">
        <v>0</v>
      </c>
      <c r="G11" s="89">
        <f t="shared" si="4"/>
        <v>0</v>
      </c>
      <c r="H11" s="74">
        <v>8</v>
      </c>
      <c r="I11" s="89">
        <f t="shared" si="5"/>
        <v>0.36363636363636365</v>
      </c>
      <c r="J11" s="74">
        <v>11</v>
      </c>
      <c r="K11" s="89">
        <f t="shared" si="1"/>
        <v>0.5</v>
      </c>
      <c r="L11" s="74">
        <v>3</v>
      </c>
      <c r="M11" s="89">
        <f t="shared" si="6"/>
        <v>0.13636363636363635</v>
      </c>
      <c r="N11" s="74">
        <v>0</v>
      </c>
      <c r="O11" s="89">
        <f t="shared" si="2"/>
        <v>0</v>
      </c>
      <c r="P11" s="98">
        <f t="shared" si="9"/>
        <v>22</v>
      </c>
      <c r="Q11" s="91">
        <f t="shared" si="7"/>
        <v>1</v>
      </c>
      <c r="R11" s="246">
        <f t="shared" si="8"/>
        <v>3.772727272727273</v>
      </c>
    </row>
    <row r="12" spans="1:18" s="79" customFormat="1" ht="18" customHeight="1">
      <c r="A12" s="95" t="s">
        <v>18</v>
      </c>
      <c r="B12" s="96" t="s">
        <v>103</v>
      </c>
      <c r="C12" s="94">
        <f t="shared" si="3"/>
        <v>0</v>
      </c>
      <c r="D12" s="73">
        <v>0</v>
      </c>
      <c r="E12" s="97" t="e">
        <f t="shared" si="0"/>
        <v>#DIV/0!</v>
      </c>
      <c r="F12" s="74">
        <v>0</v>
      </c>
      <c r="G12" s="89" t="e">
        <f t="shared" si="4"/>
        <v>#DIV/0!</v>
      </c>
      <c r="H12" s="74">
        <v>0</v>
      </c>
      <c r="I12" s="89" t="e">
        <f t="shared" si="5"/>
        <v>#DIV/0!</v>
      </c>
      <c r="J12" s="74">
        <v>0</v>
      </c>
      <c r="K12" s="89" t="e">
        <f t="shared" si="1"/>
        <v>#DIV/0!</v>
      </c>
      <c r="L12" s="74">
        <v>0</v>
      </c>
      <c r="M12" s="89" t="e">
        <f t="shared" si="6"/>
        <v>#DIV/0!</v>
      </c>
      <c r="N12" s="74">
        <v>0</v>
      </c>
      <c r="O12" s="89" t="e">
        <f t="shared" si="2"/>
        <v>#DIV/0!</v>
      </c>
      <c r="P12" s="98">
        <f t="shared" si="9"/>
        <v>0</v>
      </c>
      <c r="Q12" s="91" t="e">
        <f t="shared" si="7"/>
        <v>#DIV/0!</v>
      </c>
      <c r="R12" s="246" t="e">
        <f t="shared" si="8"/>
        <v>#DIV/0!</v>
      </c>
    </row>
    <row r="13" spans="1:18" s="79" customFormat="1" ht="18" customHeight="1">
      <c r="A13" s="92" t="s">
        <v>20</v>
      </c>
      <c r="B13" s="99" t="s">
        <v>19</v>
      </c>
      <c r="C13" s="94">
        <f t="shared" si="3"/>
        <v>0</v>
      </c>
      <c r="D13" s="71">
        <v>0</v>
      </c>
      <c r="E13" s="97" t="e">
        <f t="shared" si="0"/>
        <v>#DIV/0!</v>
      </c>
      <c r="F13" s="72">
        <v>0</v>
      </c>
      <c r="G13" s="89" t="e">
        <f t="shared" si="4"/>
        <v>#DIV/0!</v>
      </c>
      <c r="H13" s="72">
        <v>0</v>
      </c>
      <c r="I13" s="89" t="e">
        <f t="shared" si="5"/>
        <v>#DIV/0!</v>
      </c>
      <c r="J13" s="72">
        <v>0</v>
      </c>
      <c r="K13" s="89" t="e">
        <f t="shared" si="1"/>
        <v>#DIV/0!</v>
      </c>
      <c r="L13" s="72">
        <v>0</v>
      </c>
      <c r="M13" s="89" t="e">
        <f t="shared" si="6"/>
        <v>#DIV/0!</v>
      </c>
      <c r="N13" s="72">
        <v>0</v>
      </c>
      <c r="O13" s="89" t="e">
        <f t="shared" si="2"/>
        <v>#DIV/0!</v>
      </c>
      <c r="P13" s="98">
        <f t="shared" si="9"/>
        <v>0</v>
      </c>
      <c r="Q13" s="91" t="e">
        <f t="shared" si="7"/>
        <v>#DIV/0!</v>
      </c>
      <c r="R13" s="246" t="e">
        <f t="shared" si="8"/>
        <v>#DIV/0!</v>
      </c>
    </row>
    <row r="14" spans="1:18" s="79" customFormat="1" ht="18" customHeight="1">
      <c r="A14" s="95" t="s">
        <v>22</v>
      </c>
      <c r="B14" s="96" t="s">
        <v>21</v>
      </c>
      <c r="C14" s="94">
        <f t="shared" si="3"/>
        <v>7</v>
      </c>
      <c r="D14" s="73">
        <v>0</v>
      </c>
      <c r="E14" s="97">
        <f t="shared" si="0"/>
        <v>0</v>
      </c>
      <c r="F14" s="74">
        <v>2</v>
      </c>
      <c r="G14" s="89">
        <f t="shared" si="4"/>
        <v>0.2857142857142857</v>
      </c>
      <c r="H14" s="74">
        <v>3</v>
      </c>
      <c r="I14" s="89">
        <f t="shared" si="5"/>
        <v>0.42857142857142855</v>
      </c>
      <c r="J14" s="74">
        <v>2</v>
      </c>
      <c r="K14" s="89">
        <f t="shared" si="1"/>
        <v>0.2857142857142857</v>
      </c>
      <c r="L14" s="74">
        <v>0</v>
      </c>
      <c r="M14" s="89">
        <f t="shared" si="6"/>
        <v>0</v>
      </c>
      <c r="N14" s="74">
        <v>0</v>
      </c>
      <c r="O14" s="89">
        <f t="shared" si="2"/>
        <v>0</v>
      </c>
      <c r="P14" s="98">
        <f t="shared" si="9"/>
        <v>7</v>
      </c>
      <c r="Q14" s="91">
        <f t="shared" si="7"/>
        <v>1</v>
      </c>
      <c r="R14" s="246">
        <f t="shared" si="8"/>
        <v>3</v>
      </c>
    </row>
    <row r="15" spans="1:18" s="79" customFormat="1" ht="18" customHeight="1">
      <c r="A15" s="92" t="s">
        <v>24</v>
      </c>
      <c r="B15" s="96" t="s">
        <v>27</v>
      </c>
      <c r="C15" s="94">
        <f t="shared" si="3"/>
        <v>0</v>
      </c>
      <c r="D15" s="73">
        <v>0</v>
      </c>
      <c r="E15" s="97" t="e">
        <f t="shared" si="0"/>
        <v>#DIV/0!</v>
      </c>
      <c r="F15" s="74">
        <v>0</v>
      </c>
      <c r="G15" s="89" t="e">
        <f t="shared" si="4"/>
        <v>#DIV/0!</v>
      </c>
      <c r="H15" s="74">
        <v>0</v>
      </c>
      <c r="I15" s="89" t="e">
        <f t="shared" si="5"/>
        <v>#DIV/0!</v>
      </c>
      <c r="J15" s="74">
        <v>0</v>
      </c>
      <c r="K15" s="89" t="e">
        <f t="shared" si="1"/>
        <v>#DIV/0!</v>
      </c>
      <c r="L15" s="74">
        <v>0</v>
      </c>
      <c r="M15" s="89" t="e">
        <f t="shared" si="6"/>
        <v>#DIV/0!</v>
      </c>
      <c r="N15" s="74">
        <v>0</v>
      </c>
      <c r="O15" s="89" t="e">
        <f t="shared" si="2"/>
        <v>#DIV/0!</v>
      </c>
      <c r="P15" s="98">
        <f t="shared" si="9"/>
        <v>0</v>
      </c>
      <c r="Q15" s="91" t="e">
        <f t="shared" si="7"/>
        <v>#DIV/0!</v>
      </c>
      <c r="R15" s="246" t="e">
        <f t="shared" si="8"/>
        <v>#DIV/0!</v>
      </c>
    </row>
    <row r="16" spans="1:18" s="79" customFormat="1" ht="18" customHeight="1">
      <c r="A16" s="95" t="s">
        <v>26</v>
      </c>
      <c r="B16" s="96" t="s">
        <v>117</v>
      </c>
      <c r="C16" s="94">
        <f t="shared" si="3"/>
        <v>0</v>
      </c>
      <c r="D16" s="73">
        <v>0</v>
      </c>
      <c r="E16" s="97" t="e">
        <f t="shared" si="0"/>
        <v>#DIV/0!</v>
      </c>
      <c r="F16" s="74">
        <v>0</v>
      </c>
      <c r="G16" s="89" t="e">
        <f t="shared" si="4"/>
        <v>#DIV/0!</v>
      </c>
      <c r="H16" s="74">
        <v>0</v>
      </c>
      <c r="I16" s="89" t="e">
        <f t="shared" si="5"/>
        <v>#DIV/0!</v>
      </c>
      <c r="J16" s="74">
        <v>0</v>
      </c>
      <c r="K16" s="89" t="e">
        <f t="shared" si="1"/>
        <v>#DIV/0!</v>
      </c>
      <c r="L16" s="74">
        <v>0</v>
      </c>
      <c r="M16" s="89" t="e">
        <f t="shared" si="6"/>
        <v>#DIV/0!</v>
      </c>
      <c r="N16" s="74">
        <v>0</v>
      </c>
      <c r="O16" s="89" t="e">
        <f t="shared" si="2"/>
        <v>#DIV/0!</v>
      </c>
      <c r="P16" s="98">
        <f t="shared" si="9"/>
        <v>0</v>
      </c>
      <c r="Q16" s="91" t="e">
        <f t="shared" si="7"/>
        <v>#DIV/0!</v>
      </c>
      <c r="R16" s="246" t="e">
        <f t="shared" si="8"/>
        <v>#DIV/0!</v>
      </c>
    </row>
    <row r="17" spans="1:18" s="79" customFormat="1" ht="18" customHeight="1">
      <c r="A17" s="92" t="s">
        <v>28</v>
      </c>
      <c r="B17" s="96" t="s">
        <v>29</v>
      </c>
      <c r="C17" s="94">
        <f t="shared" si="3"/>
        <v>0</v>
      </c>
      <c r="D17" s="73">
        <v>0</v>
      </c>
      <c r="E17" s="97" t="e">
        <f t="shared" si="0"/>
        <v>#DIV/0!</v>
      </c>
      <c r="F17" s="74">
        <v>0</v>
      </c>
      <c r="G17" s="89" t="e">
        <f t="shared" si="4"/>
        <v>#DIV/0!</v>
      </c>
      <c r="H17" s="74">
        <v>0</v>
      </c>
      <c r="I17" s="89" t="e">
        <f t="shared" si="5"/>
        <v>#DIV/0!</v>
      </c>
      <c r="J17" s="74">
        <v>0</v>
      </c>
      <c r="K17" s="89" t="e">
        <f t="shared" si="1"/>
        <v>#DIV/0!</v>
      </c>
      <c r="L17" s="74">
        <v>0</v>
      </c>
      <c r="M17" s="89" t="e">
        <f t="shared" si="6"/>
        <v>#DIV/0!</v>
      </c>
      <c r="N17" s="74">
        <v>0</v>
      </c>
      <c r="O17" s="89" t="e">
        <f t="shared" si="2"/>
        <v>#DIV/0!</v>
      </c>
      <c r="P17" s="98">
        <f t="shared" si="9"/>
        <v>0</v>
      </c>
      <c r="Q17" s="91" t="e">
        <f t="shared" si="7"/>
        <v>#DIV/0!</v>
      </c>
      <c r="R17" s="246" t="e">
        <f t="shared" si="8"/>
        <v>#DIV/0!</v>
      </c>
    </row>
    <row r="18" spans="1:18" s="79" customFormat="1" ht="18" customHeight="1">
      <c r="A18" s="95" t="s">
        <v>30</v>
      </c>
      <c r="B18" s="99" t="s">
        <v>31</v>
      </c>
      <c r="C18" s="94">
        <f t="shared" si="3"/>
        <v>0</v>
      </c>
      <c r="D18" s="71">
        <v>0</v>
      </c>
      <c r="E18" s="97" t="e">
        <f t="shared" si="0"/>
        <v>#DIV/0!</v>
      </c>
      <c r="F18" s="74">
        <v>0</v>
      </c>
      <c r="G18" s="89" t="e">
        <f t="shared" si="4"/>
        <v>#DIV/0!</v>
      </c>
      <c r="H18" s="74">
        <v>0</v>
      </c>
      <c r="I18" s="89" t="e">
        <f t="shared" si="5"/>
        <v>#DIV/0!</v>
      </c>
      <c r="J18" s="74">
        <v>0</v>
      </c>
      <c r="K18" s="89" t="e">
        <f t="shared" si="1"/>
        <v>#DIV/0!</v>
      </c>
      <c r="L18" s="74">
        <v>0</v>
      </c>
      <c r="M18" s="89" t="e">
        <f t="shared" si="6"/>
        <v>#DIV/0!</v>
      </c>
      <c r="N18" s="74">
        <v>0</v>
      </c>
      <c r="O18" s="89" t="e">
        <f t="shared" si="2"/>
        <v>#DIV/0!</v>
      </c>
      <c r="P18" s="98">
        <f t="shared" si="9"/>
        <v>0</v>
      </c>
      <c r="Q18" s="91" t="e">
        <f t="shared" si="7"/>
        <v>#DIV/0!</v>
      </c>
      <c r="R18" s="246" t="e">
        <f t="shared" si="8"/>
        <v>#DIV/0!</v>
      </c>
    </row>
    <row r="19" spans="1:18" s="79" customFormat="1" ht="18" customHeight="1">
      <c r="A19" s="92" t="s">
        <v>32</v>
      </c>
      <c r="B19" s="96" t="s">
        <v>23</v>
      </c>
      <c r="C19" s="94">
        <f t="shared" si="3"/>
        <v>1</v>
      </c>
      <c r="D19" s="73">
        <v>0</v>
      </c>
      <c r="E19" s="97">
        <f t="shared" si="0"/>
        <v>0</v>
      </c>
      <c r="F19" s="72">
        <v>0</v>
      </c>
      <c r="G19" s="89">
        <f t="shared" si="4"/>
        <v>0</v>
      </c>
      <c r="H19" s="72">
        <v>0</v>
      </c>
      <c r="I19" s="89">
        <f t="shared" si="5"/>
        <v>0</v>
      </c>
      <c r="J19" s="72">
        <v>1</v>
      </c>
      <c r="K19" s="89">
        <f t="shared" si="1"/>
        <v>1</v>
      </c>
      <c r="L19" s="72">
        <v>0</v>
      </c>
      <c r="M19" s="89">
        <f t="shared" si="6"/>
        <v>0</v>
      </c>
      <c r="N19" s="72">
        <v>0</v>
      </c>
      <c r="O19" s="89">
        <f t="shared" si="2"/>
        <v>0</v>
      </c>
      <c r="P19" s="98">
        <f t="shared" si="9"/>
        <v>1</v>
      </c>
      <c r="Q19" s="91">
        <f t="shared" si="7"/>
        <v>1</v>
      </c>
      <c r="R19" s="246">
        <f t="shared" si="8"/>
        <v>4</v>
      </c>
    </row>
    <row r="20" spans="1:18" s="79" customFormat="1" ht="18" customHeight="1">
      <c r="A20" s="95" t="s">
        <v>34</v>
      </c>
      <c r="B20" s="96" t="s">
        <v>25</v>
      </c>
      <c r="C20" s="94">
        <f t="shared" si="3"/>
        <v>0</v>
      </c>
      <c r="D20" s="71">
        <v>0</v>
      </c>
      <c r="E20" s="97" t="e">
        <f t="shared" si="0"/>
        <v>#DIV/0!</v>
      </c>
      <c r="F20" s="74">
        <v>0</v>
      </c>
      <c r="G20" s="89" t="e">
        <f t="shared" si="4"/>
        <v>#DIV/0!</v>
      </c>
      <c r="H20" s="74">
        <v>0</v>
      </c>
      <c r="I20" s="89" t="e">
        <f t="shared" si="5"/>
        <v>#DIV/0!</v>
      </c>
      <c r="J20" s="74">
        <v>0</v>
      </c>
      <c r="K20" s="89" t="e">
        <f t="shared" si="1"/>
        <v>#DIV/0!</v>
      </c>
      <c r="L20" s="74">
        <v>0</v>
      </c>
      <c r="M20" s="89" t="e">
        <f t="shared" si="6"/>
        <v>#DIV/0!</v>
      </c>
      <c r="N20" s="74">
        <v>0</v>
      </c>
      <c r="O20" s="89" t="e">
        <f t="shared" si="2"/>
        <v>#DIV/0!</v>
      </c>
      <c r="P20" s="98">
        <f t="shared" si="9"/>
        <v>0</v>
      </c>
      <c r="Q20" s="91" t="e">
        <f t="shared" si="7"/>
        <v>#DIV/0!</v>
      </c>
      <c r="R20" s="246" t="e">
        <f>(D20*1+F20*2+H20*3+J20*4+L20*5+N20*6)/C20</f>
        <v>#DIV/0!</v>
      </c>
    </row>
    <row r="21" spans="1:18" s="79" customFormat="1" ht="18" customHeight="1">
      <c r="A21" s="92" t="s">
        <v>56</v>
      </c>
      <c r="B21" s="96" t="s">
        <v>118</v>
      </c>
      <c r="C21" s="94">
        <f t="shared" si="3"/>
        <v>0</v>
      </c>
      <c r="D21" s="73">
        <v>0</v>
      </c>
      <c r="E21" s="97" t="e">
        <f t="shared" si="0"/>
        <v>#DIV/0!</v>
      </c>
      <c r="F21" s="72">
        <v>0</v>
      </c>
      <c r="G21" s="89" t="e">
        <f t="shared" si="4"/>
        <v>#DIV/0!</v>
      </c>
      <c r="H21" s="72">
        <v>0</v>
      </c>
      <c r="I21" s="89" t="e">
        <f t="shared" si="5"/>
        <v>#DIV/0!</v>
      </c>
      <c r="J21" s="72">
        <v>0</v>
      </c>
      <c r="K21" s="89" t="e">
        <f t="shared" si="1"/>
        <v>#DIV/0!</v>
      </c>
      <c r="L21" s="72">
        <v>0</v>
      </c>
      <c r="M21" s="89" t="e">
        <f t="shared" si="6"/>
        <v>#DIV/0!</v>
      </c>
      <c r="N21" s="72">
        <v>0</v>
      </c>
      <c r="O21" s="89" t="e">
        <f t="shared" si="2"/>
        <v>#DIV/0!</v>
      </c>
      <c r="P21" s="98">
        <f t="shared" si="9"/>
        <v>0</v>
      </c>
      <c r="Q21" s="91" t="e">
        <f t="shared" si="7"/>
        <v>#DIV/0!</v>
      </c>
      <c r="R21" s="246" t="e">
        <f t="shared" si="8"/>
        <v>#DIV/0!</v>
      </c>
    </row>
    <row r="22" spans="1:18" s="79" customFormat="1" ht="18" customHeight="1" thickBot="1">
      <c r="A22" s="92" t="s">
        <v>105</v>
      </c>
      <c r="B22" s="96" t="s">
        <v>33</v>
      </c>
      <c r="C22" s="101">
        <f t="shared" si="3"/>
        <v>0</v>
      </c>
      <c r="D22" s="69">
        <v>0</v>
      </c>
      <c r="E22" s="97" t="e">
        <f t="shared" si="0"/>
        <v>#DIV/0!</v>
      </c>
      <c r="F22" s="74">
        <v>0</v>
      </c>
      <c r="G22" s="89" t="e">
        <f t="shared" si="4"/>
        <v>#DIV/0!</v>
      </c>
      <c r="H22" s="74">
        <v>0</v>
      </c>
      <c r="I22" s="89" t="e">
        <f t="shared" si="5"/>
        <v>#DIV/0!</v>
      </c>
      <c r="J22" s="74">
        <v>0</v>
      </c>
      <c r="K22" s="89" t="e">
        <f t="shared" si="1"/>
        <v>#DIV/0!</v>
      </c>
      <c r="L22" s="74">
        <v>0</v>
      </c>
      <c r="M22" s="89" t="e">
        <f t="shared" si="6"/>
        <v>#DIV/0!</v>
      </c>
      <c r="N22" s="74">
        <v>0</v>
      </c>
      <c r="O22" s="89" t="e">
        <f t="shared" si="2"/>
        <v>#DIV/0!</v>
      </c>
      <c r="P22" s="98">
        <f t="shared" si="9"/>
        <v>0</v>
      </c>
      <c r="Q22" s="91" t="e">
        <f t="shared" si="7"/>
        <v>#DIV/0!</v>
      </c>
      <c r="R22" s="247" t="e">
        <f t="shared" si="8"/>
        <v>#DIV/0!</v>
      </c>
    </row>
    <row r="23" spans="1:18" s="109" customFormat="1" ht="23.25" customHeight="1" thickBot="1">
      <c r="A23" s="269" t="s">
        <v>35</v>
      </c>
      <c r="B23" s="270"/>
      <c r="C23" s="102">
        <f>SUM(C6:C22)</f>
        <v>251</v>
      </c>
      <c r="D23" s="103">
        <f>SUM(D6:D22)</f>
        <v>5</v>
      </c>
      <c r="E23" s="104">
        <f t="shared" si="0"/>
        <v>0.0199203187250996</v>
      </c>
      <c r="F23" s="105">
        <f>SUM(F6:F22)</f>
        <v>69</v>
      </c>
      <c r="G23" s="106">
        <f>F23/C23</f>
        <v>0.2749003984063745</v>
      </c>
      <c r="H23" s="105">
        <f>SUM(H6:H22)</f>
        <v>119</v>
      </c>
      <c r="I23" s="104">
        <f>H23/C23</f>
        <v>0.47410358565737054</v>
      </c>
      <c r="J23" s="105">
        <f>SUM(J6:J22)</f>
        <v>46</v>
      </c>
      <c r="K23" s="106">
        <f>J23/C23</f>
        <v>0.18326693227091634</v>
      </c>
      <c r="L23" s="105">
        <f>SUM(L6:L22)</f>
        <v>12</v>
      </c>
      <c r="M23" s="104">
        <f>L23/C23</f>
        <v>0.04780876494023904</v>
      </c>
      <c r="N23" s="105">
        <f>SUM(N6:N22)</f>
        <v>0</v>
      </c>
      <c r="O23" s="106">
        <f>N23/C23</f>
        <v>0</v>
      </c>
      <c r="P23" s="107">
        <f>SUM(P6:P22)</f>
        <v>246</v>
      </c>
      <c r="Q23" s="106">
        <f>P23/C23</f>
        <v>0.9800796812749004</v>
      </c>
      <c r="R23" s="108">
        <f>(D23*1+F23*2+H23*3+J23*4+L23*5+N23*6)/C23</f>
        <v>2.9641434262948207</v>
      </c>
    </row>
    <row r="24" ht="12" customHeight="1"/>
    <row r="25" ht="24" customHeight="1">
      <c r="B25" s="77" t="s">
        <v>65</v>
      </c>
    </row>
    <row r="26" spans="2:3" ht="36" customHeight="1" thickBot="1">
      <c r="B26" s="77" t="s">
        <v>68</v>
      </c>
      <c r="C26" s="78"/>
    </row>
    <row r="27" spans="1:18" ht="15" customHeight="1">
      <c r="A27" s="263" t="s">
        <v>0</v>
      </c>
      <c r="B27" s="263" t="s">
        <v>1</v>
      </c>
      <c r="C27" s="263" t="s">
        <v>121</v>
      </c>
      <c r="D27" s="271" t="s">
        <v>49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  <c r="P27" s="267" t="s">
        <v>7</v>
      </c>
      <c r="Q27" s="265" t="s">
        <v>47</v>
      </c>
      <c r="R27" s="263" t="s">
        <v>48</v>
      </c>
    </row>
    <row r="28" spans="1:18" ht="24" customHeight="1" thickBot="1">
      <c r="A28" s="264"/>
      <c r="B28" s="264"/>
      <c r="C28" s="264"/>
      <c r="D28" s="81" t="s">
        <v>2</v>
      </c>
      <c r="E28" s="82" t="s">
        <v>47</v>
      </c>
      <c r="F28" s="82" t="s">
        <v>119</v>
      </c>
      <c r="G28" s="83" t="s">
        <v>47</v>
      </c>
      <c r="H28" s="82" t="s">
        <v>3</v>
      </c>
      <c r="I28" s="82" t="s">
        <v>47</v>
      </c>
      <c r="J28" s="82" t="s">
        <v>4</v>
      </c>
      <c r="K28" s="83" t="s">
        <v>47</v>
      </c>
      <c r="L28" s="82" t="s">
        <v>5</v>
      </c>
      <c r="M28" s="82" t="s">
        <v>47</v>
      </c>
      <c r="N28" s="82" t="s">
        <v>6</v>
      </c>
      <c r="O28" s="83" t="s">
        <v>47</v>
      </c>
      <c r="P28" s="268"/>
      <c r="Q28" s="266"/>
      <c r="R28" s="264"/>
    </row>
    <row r="29" spans="1:18" ht="18" customHeight="1">
      <c r="A29" s="86" t="s">
        <v>8</v>
      </c>
      <c r="B29" s="87" t="s">
        <v>9</v>
      </c>
      <c r="C29" s="111">
        <f>C6</f>
        <v>123</v>
      </c>
      <c r="D29" s="112">
        <f>D6</f>
        <v>1</v>
      </c>
      <c r="E29" s="97">
        <f>D29/C29</f>
        <v>0.008130081300813009</v>
      </c>
      <c r="F29" s="113">
        <f>F6</f>
        <v>33</v>
      </c>
      <c r="G29" s="97">
        <f>F29/C29</f>
        <v>0.2682926829268293</v>
      </c>
      <c r="H29" s="113">
        <f>H6</f>
        <v>69</v>
      </c>
      <c r="I29" s="97">
        <f>H29/C29</f>
        <v>0.5609756097560976</v>
      </c>
      <c r="J29" s="113">
        <f>J6</f>
        <v>14</v>
      </c>
      <c r="K29" s="97">
        <f>J29/C29</f>
        <v>0.11382113821138211</v>
      </c>
      <c r="L29" s="113">
        <f>L6</f>
        <v>6</v>
      </c>
      <c r="M29" s="97">
        <f>L29/C29</f>
        <v>0.04878048780487805</v>
      </c>
      <c r="N29" s="113">
        <f>N6</f>
        <v>0</v>
      </c>
      <c r="O29" s="97">
        <f>N29/C29</f>
        <v>0</v>
      </c>
      <c r="P29" s="90">
        <f>C29-D29</f>
        <v>122</v>
      </c>
      <c r="Q29" s="110">
        <f>P29/C29</f>
        <v>0.991869918699187</v>
      </c>
      <c r="R29" s="245">
        <f>(D29*1+F29*2+H29*3+J29*4+L29*5+N29*6)/C29</f>
        <v>2.926829268292683</v>
      </c>
    </row>
    <row r="30" spans="1:18" ht="33.75" customHeight="1">
      <c r="A30" s="92" t="s">
        <v>10</v>
      </c>
      <c r="B30" s="93" t="s">
        <v>55</v>
      </c>
      <c r="C30" s="111">
        <f aca="true" t="shared" si="10" ref="C30:C45">C7</f>
        <v>0</v>
      </c>
      <c r="D30" s="112">
        <f>D7</f>
        <v>0</v>
      </c>
      <c r="E30" s="97" t="e">
        <f aca="true" t="shared" si="11" ref="E30:E45">D30/C30</f>
        <v>#DIV/0!</v>
      </c>
      <c r="F30" s="113">
        <f aca="true" t="shared" si="12" ref="F30:F45">F7</f>
        <v>0</v>
      </c>
      <c r="G30" s="97" t="e">
        <f aca="true" t="shared" si="13" ref="G30:G45">F30/C30</f>
        <v>#DIV/0!</v>
      </c>
      <c r="H30" s="113">
        <f aca="true" t="shared" si="14" ref="H30:H44">H7</f>
        <v>0</v>
      </c>
      <c r="I30" s="97" t="e">
        <f aca="true" t="shared" si="15" ref="I30:I45">H30/C30</f>
        <v>#DIV/0!</v>
      </c>
      <c r="J30" s="113">
        <f aca="true" t="shared" si="16" ref="J30:J45">J7</f>
        <v>0</v>
      </c>
      <c r="K30" s="97" t="e">
        <f aca="true" t="shared" si="17" ref="K30:K45">J30/C30</f>
        <v>#DIV/0!</v>
      </c>
      <c r="L30" s="113">
        <f aca="true" t="shared" si="18" ref="L30:L45">L7</f>
        <v>0</v>
      </c>
      <c r="M30" s="97" t="e">
        <f aca="true" t="shared" si="19" ref="M30:M45">L30/C30</f>
        <v>#DIV/0!</v>
      </c>
      <c r="N30" s="113">
        <f aca="true" t="shared" si="20" ref="N30:N45">N7</f>
        <v>0</v>
      </c>
      <c r="O30" s="97" t="e">
        <f aca="true" t="shared" si="21" ref="O30:O45">N30/C30</f>
        <v>#DIV/0!</v>
      </c>
      <c r="P30" s="90">
        <f aca="true" t="shared" si="22" ref="P30:P45">C30-D30</f>
        <v>0</v>
      </c>
      <c r="Q30" s="110" t="e">
        <f aca="true" t="shared" si="23" ref="Q30:Q45">P30/C30</f>
        <v>#DIV/0!</v>
      </c>
      <c r="R30" s="243" t="e">
        <f aca="true" t="shared" si="24" ref="R30:R45">(D30*1+F30*2+H30*3+J30*4+L30*5+N30*6)/C30</f>
        <v>#DIV/0!</v>
      </c>
    </row>
    <row r="31" spans="1:18" ht="18" customHeight="1">
      <c r="A31" s="95" t="s">
        <v>12</v>
      </c>
      <c r="B31" s="96" t="s">
        <v>11</v>
      </c>
      <c r="C31" s="111">
        <f t="shared" si="10"/>
        <v>53</v>
      </c>
      <c r="D31" s="112">
        <f aca="true" t="shared" si="25" ref="D31:D45">D8</f>
        <v>2</v>
      </c>
      <c r="E31" s="97">
        <f t="shared" si="11"/>
        <v>0.03773584905660377</v>
      </c>
      <c r="F31" s="113">
        <f t="shared" si="12"/>
        <v>20</v>
      </c>
      <c r="G31" s="97">
        <f t="shared" si="13"/>
        <v>0.37735849056603776</v>
      </c>
      <c r="H31" s="113">
        <f t="shared" si="14"/>
        <v>17</v>
      </c>
      <c r="I31" s="97">
        <f t="shared" si="15"/>
        <v>0.32075471698113206</v>
      </c>
      <c r="J31" s="113">
        <f t="shared" si="16"/>
        <v>11</v>
      </c>
      <c r="K31" s="97">
        <f t="shared" si="17"/>
        <v>0.20754716981132076</v>
      </c>
      <c r="L31" s="113">
        <f t="shared" si="18"/>
        <v>3</v>
      </c>
      <c r="M31" s="97">
        <f t="shared" si="19"/>
        <v>0.05660377358490566</v>
      </c>
      <c r="N31" s="113">
        <f t="shared" si="20"/>
        <v>0</v>
      </c>
      <c r="O31" s="97">
        <f t="shared" si="21"/>
        <v>0</v>
      </c>
      <c r="P31" s="90">
        <f t="shared" si="22"/>
        <v>51</v>
      </c>
      <c r="Q31" s="110">
        <f t="shared" si="23"/>
        <v>0.9622641509433962</v>
      </c>
      <c r="R31" s="243">
        <f t="shared" si="24"/>
        <v>2.8679245283018866</v>
      </c>
    </row>
    <row r="32" spans="1:18" ht="18" customHeight="1">
      <c r="A32" s="92" t="s">
        <v>14</v>
      </c>
      <c r="B32" s="99" t="s">
        <v>13</v>
      </c>
      <c r="C32" s="111">
        <f t="shared" si="10"/>
        <v>23</v>
      </c>
      <c r="D32" s="112">
        <f t="shared" si="25"/>
        <v>0</v>
      </c>
      <c r="E32" s="97">
        <f t="shared" si="11"/>
        <v>0</v>
      </c>
      <c r="F32" s="113">
        <f t="shared" si="12"/>
        <v>5</v>
      </c>
      <c r="G32" s="97">
        <f t="shared" si="13"/>
        <v>0.21739130434782608</v>
      </c>
      <c r="H32" s="113">
        <f t="shared" si="14"/>
        <v>12</v>
      </c>
      <c r="I32" s="97">
        <f t="shared" si="15"/>
        <v>0.5217391304347826</v>
      </c>
      <c r="J32" s="113">
        <f t="shared" si="16"/>
        <v>6</v>
      </c>
      <c r="K32" s="97">
        <f t="shared" si="17"/>
        <v>0.2608695652173913</v>
      </c>
      <c r="L32" s="113">
        <f t="shared" si="18"/>
        <v>0</v>
      </c>
      <c r="M32" s="97">
        <f t="shared" si="19"/>
        <v>0</v>
      </c>
      <c r="N32" s="113">
        <f t="shared" si="20"/>
        <v>0</v>
      </c>
      <c r="O32" s="97">
        <f t="shared" si="21"/>
        <v>0</v>
      </c>
      <c r="P32" s="90">
        <f t="shared" si="22"/>
        <v>23</v>
      </c>
      <c r="Q32" s="110">
        <f t="shared" si="23"/>
        <v>1</v>
      </c>
      <c r="R32" s="243">
        <f t="shared" si="24"/>
        <v>3.0434782608695654</v>
      </c>
    </row>
    <row r="33" spans="1:18" ht="18" customHeight="1">
      <c r="A33" s="95" t="s">
        <v>15</v>
      </c>
      <c r="B33" s="96" t="s">
        <v>16</v>
      </c>
      <c r="C33" s="111">
        <f t="shared" si="10"/>
        <v>22</v>
      </c>
      <c r="D33" s="112">
        <f t="shared" si="25"/>
        <v>2</v>
      </c>
      <c r="E33" s="97">
        <f>D33/C33</f>
        <v>0.09090909090909091</v>
      </c>
      <c r="F33" s="113">
        <f t="shared" si="12"/>
        <v>9</v>
      </c>
      <c r="G33" s="97">
        <f>F33/C33</f>
        <v>0.4090909090909091</v>
      </c>
      <c r="H33" s="113">
        <f t="shared" si="14"/>
        <v>10</v>
      </c>
      <c r="I33" s="97">
        <f>H33/C33</f>
        <v>0.45454545454545453</v>
      </c>
      <c r="J33" s="113">
        <f t="shared" si="16"/>
        <v>1</v>
      </c>
      <c r="K33" s="97">
        <f>J33/C33</f>
        <v>0.045454545454545456</v>
      </c>
      <c r="L33" s="113">
        <f t="shared" si="18"/>
        <v>0</v>
      </c>
      <c r="M33" s="97">
        <f>L33/C33</f>
        <v>0</v>
      </c>
      <c r="N33" s="113">
        <f t="shared" si="20"/>
        <v>0</v>
      </c>
      <c r="O33" s="97">
        <f>N33/C33</f>
        <v>0</v>
      </c>
      <c r="P33" s="90">
        <f>C33-D33</f>
        <v>20</v>
      </c>
      <c r="Q33" s="110">
        <f>P33/C33</f>
        <v>0.9090909090909091</v>
      </c>
      <c r="R33" s="243">
        <f>(D33*1+F33*2+H33*3+J33*4+L33*5+N33*6)/C33</f>
        <v>2.4545454545454546</v>
      </c>
    </row>
    <row r="34" spans="1:18" ht="18" customHeight="1">
      <c r="A34" s="92" t="s">
        <v>17</v>
      </c>
      <c r="B34" s="96" t="s">
        <v>102</v>
      </c>
      <c r="C34" s="111">
        <f t="shared" si="10"/>
        <v>22</v>
      </c>
      <c r="D34" s="112">
        <f t="shared" si="25"/>
        <v>0</v>
      </c>
      <c r="E34" s="97">
        <f t="shared" si="11"/>
        <v>0</v>
      </c>
      <c r="F34" s="113">
        <f t="shared" si="12"/>
        <v>0</v>
      </c>
      <c r="G34" s="97">
        <f t="shared" si="13"/>
        <v>0</v>
      </c>
      <c r="H34" s="113">
        <f t="shared" si="14"/>
        <v>8</v>
      </c>
      <c r="I34" s="97">
        <f t="shared" si="15"/>
        <v>0.36363636363636365</v>
      </c>
      <c r="J34" s="113">
        <f t="shared" si="16"/>
        <v>11</v>
      </c>
      <c r="K34" s="97">
        <f t="shared" si="17"/>
        <v>0.5</v>
      </c>
      <c r="L34" s="113">
        <f t="shared" si="18"/>
        <v>3</v>
      </c>
      <c r="M34" s="97">
        <f t="shared" si="19"/>
        <v>0.13636363636363635</v>
      </c>
      <c r="N34" s="113">
        <f t="shared" si="20"/>
        <v>0</v>
      </c>
      <c r="O34" s="97">
        <f t="shared" si="21"/>
        <v>0</v>
      </c>
      <c r="P34" s="90">
        <f t="shared" si="22"/>
        <v>22</v>
      </c>
      <c r="Q34" s="110">
        <f t="shared" si="23"/>
        <v>1</v>
      </c>
      <c r="R34" s="243">
        <f t="shared" si="24"/>
        <v>3.772727272727273</v>
      </c>
    </row>
    <row r="35" spans="1:18" ht="18" customHeight="1">
      <c r="A35" s="95" t="s">
        <v>18</v>
      </c>
      <c r="B35" s="96" t="s">
        <v>103</v>
      </c>
      <c r="C35" s="111">
        <f t="shared" si="10"/>
        <v>0</v>
      </c>
      <c r="D35" s="112">
        <f t="shared" si="25"/>
        <v>0</v>
      </c>
      <c r="E35" s="97" t="e">
        <f t="shared" si="11"/>
        <v>#DIV/0!</v>
      </c>
      <c r="F35" s="113">
        <f t="shared" si="12"/>
        <v>0</v>
      </c>
      <c r="G35" s="97" t="e">
        <f t="shared" si="13"/>
        <v>#DIV/0!</v>
      </c>
      <c r="H35" s="113">
        <f t="shared" si="14"/>
        <v>0</v>
      </c>
      <c r="I35" s="97" t="e">
        <f t="shared" si="15"/>
        <v>#DIV/0!</v>
      </c>
      <c r="J35" s="113">
        <f t="shared" si="16"/>
        <v>0</v>
      </c>
      <c r="K35" s="97" t="e">
        <f t="shared" si="17"/>
        <v>#DIV/0!</v>
      </c>
      <c r="L35" s="113">
        <f t="shared" si="18"/>
        <v>0</v>
      </c>
      <c r="M35" s="97" t="e">
        <f t="shared" si="19"/>
        <v>#DIV/0!</v>
      </c>
      <c r="N35" s="113">
        <f t="shared" si="20"/>
        <v>0</v>
      </c>
      <c r="O35" s="97" t="e">
        <f t="shared" si="21"/>
        <v>#DIV/0!</v>
      </c>
      <c r="P35" s="90">
        <f t="shared" si="22"/>
        <v>0</v>
      </c>
      <c r="Q35" s="110" t="e">
        <f t="shared" si="23"/>
        <v>#DIV/0!</v>
      </c>
      <c r="R35" s="243" t="e">
        <f t="shared" si="24"/>
        <v>#DIV/0!</v>
      </c>
    </row>
    <row r="36" spans="1:18" ht="18" customHeight="1">
      <c r="A36" s="92" t="s">
        <v>20</v>
      </c>
      <c r="B36" s="99" t="s">
        <v>19</v>
      </c>
      <c r="C36" s="111">
        <f t="shared" si="10"/>
        <v>0</v>
      </c>
      <c r="D36" s="112">
        <f t="shared" si="25"/>
        <v>0</v>
      </c>
      <c r="E36" s="97" t="e">
        <f t="shared" si="11"/>
        <v>#DIV/0!</v>
      </c>
      <c r="F36" s="113">
        <f t="shared" si="12"/>
        <v>0</v>
      </c>
      <c r="G36" s="97" t="e">
        <f t="shared" si="13"/>
        <v>#DIV/0!</v>
      </c>
      <c r="H36" s="113">
        <f t="shared" si="14"/>
        <v>0</v>
      </c>
      <c r="I36" s="97" t="e">
        <f t="shared" si="15"/>
        <v>#DIV/0!</v>
      </c>
      <c r="J36" s="113">
        <f t="shared" si="16"/>
        <v>0</v>
      </c>
      <c r="K36" s="97" t="e">
        <f t="shared" si="17"/>
        <v>#DIV/0!</v>
      </c>
      <c r="L36" s="113">
        <f t="shared" si="18"/>
        <v>0</v>
      </c>
      <c r="M36" s="97" t="e">
        <f t="shared" si="19"/>
        <v>#DIV/0!</v>
      </c>
      <c r="N36" s="113">
        <f t="shared" si="20"/>
        <v>0</v>
      </c>
      <c r="O36" s="97" t="e">
        <f t="shared" si="21"/>
        <v>#DIV/0!</v>
      </c>
      <c r="P36" s="90">
        <f t="shared" si="22"/>
        <v>0</v>
      </c>
      <c r="Q36" s="110" t="e">
        <f t="shared" si="23"/>
        <v>#DIV/0!</v>
      </c>
      <c r="R36" s="243" t="e">
        <f t="shared" si="24"/>
        <v>#DIV/0!</v>
      </c>
    </row>
    <row r="37" spans="1:18" ht="18" customHeight="1">
      <c r="A37" s="95" t="s">
        <v>22</v>
      </c>
      <c r="B37" s="96" t="s">
        <v>21</v>
      </c>
      <c r="C37" s="111">
        <f t="shared" si="10"/>
        <v>7</v>
      </c>
      <c r="D37" s="112">
        <f t="shared" si="25"/>
        <v>0</v>
      </c>
      <c r="E37" s="97">
        <f t="shared" si="11"/>
        <v>0</v>
      </c>
      <c r="F37" s="113">
        <f t="shared" si="12"/>
        <v>2</v>
      </c>
      <c r="G37" s="97">
        <f t="shared" si="13"/>
        <v>0.2857142857142857</v>
      </c>
      <c r="H37" s="113">
        <f t="shared" si="14"/>
        <v>3</v>
      </c>
      <c r="I37" s="97">
        <f t="shared" si="15"/>
        <v>0.42857142857142855</v>
      </c>
      <c r="J37" s="113">
        <f t="shared" si="16"/>
        <v>2</v>
      </c>
      <c r="K37" s="97">
        <f t="shared" si="17"/>
        <v>0.2857142857142857</v>
      </c>
      <c r="L37" s="113">
        <f t="shared" si="18"/>
        <v>0</v>
      </c>
      <c r="M37" s="97">
        <f t="shared" si="19"/>
        <v>0</v>
      </c>
      <c r="N37" s="113">
        <f t="shared" si="20"/>
        <v>0</v>
      </c>
      <c r="O37" s="97">
        <f t="shared" si="21"/>
        <v>0</v>
      </c>
      <c r="P37" s="90">
        <f t="shared" si="22"/>
        <v>7</v>
      </c>
      <c r="Q37" s="110">
        <f t="shared" si="23"/>
        <v>1</v>
      </c>
      <c r="R37" s="243">
        <f t="shared" si="24"/>
        <v>3</v>
      </c>
    </row>
    <row r="38" spans="1:18" ht="18" customHeight="1">
      <c r="A38" s="92" t="s">
        <v>24</v>
      </c>
      <c r="B38" s="96" t="s">
        <v>27</v>
      </c>
      <c r="C38" s="111">
        <f t="shared" si="10"/>
        <v>0</v>
      </c>
      <c r="D38" s="112">
        <f t="shared" si="25"/>
        <v>0</v>
      </c>
      <c r="E38" s="97" t="e">
        <f t="shared" si="11"/>
        <v>#DIV/0!</v>
      </c>
      <c r="F38" s="113">
        <f t="shared" si="12"/>
        <v>0</v>
      </c>
      <c r="G38" s="97" t="e">
        <f t="shared" si="13"/>
        <v>#DIV/0!</v>
      </c>
      <c r="H38" s="113">
        <f t="shared" si="14"/>
        <v>0</v>
      </c>
      <c r="I38" s="97" t="e">
        <f t="shared" si="15"/>
        <v>#DIV/0!</v>
      </c>
      <c r="J38" s="113">
        <f t="shared" si="16"/>
        <v>0</v>
      </c>
      <c r="K38" s="97" t="e">
        <f t="shared" si="17"/>
        <v>#DIV/0!</v>
      </c>
      <c r="L38" s="113">
        <f t="shared" si="18"/>
        <v>0</v>
      </c>
      <c r="M38" s="97" t="e">
        <f t="shared" si="19"/>
        <v>#DIV/0!</v>
      </c>
      <c r="N38" s="113">
        <f t="shared" si="20"/>
        <v>0</v>
      </c>
      <c r="O38" s="97" t="e">
        <f t="shared" si="21"/>
        <v>#DIV/0!</v>
      </c>
      <c r="P38" s="90">
        <f t="shared" si="22"/>
        <v>0</v>
      </c>
      <c r="Q38" s="110" t="e">
        <f t="shared" si="23"/>
        <v>#DIV/0!</v>
      </c>
      <c r="R38" s="243" t="e">
        <f t="shared" si="24"/>
        <v>#DIV/0!</v>
      </c>
    </row>
    <row r="39" spans="1:18" ht="18" customHeight="1">
      <c r="A39" s="95" t="s">
        <v>26</v>
      </c>
      <c r="B39" s="96" t="s">
        <v>117</v>
      </c>
      <c r="C39" s="111">
        <f t="shared" si="10"/>
        <v>0</v>
      </c>
      <c r="D39" s="112">
        <f t="shared" si="25"/>
        <v>0</v>
      </c>
      <c r="E39" s="97" t="e">
        <f t="shared" si="11"/>
        <v>#DIV/0!</v>
      </c>
      <c r="F39" s="113">
        <f t="shared" si="12"/>
        <v>0</v>
      </c>
      <c r="G39" s="97" t="e">
        <f t="shared" si="13"/>
        <v>#DIV/0!</v>
      </c>
      <c r="H39" s="113">
        <f t="shared" si="14"/>
        <v>0</v>
      </c>
      <c r="I39" s="97" t="e">
        <f t="shared" si="15"/>
        <v>#DIV/0!</v>
      </c>
      <c r="J39" s="113">
        <f t="shared" si="16"/>
        <v>0</v>
      </c>
      <c r="K39" s="97" t="e">
        <f t="shared" si="17"/>
        <v>#DIV/0!</v>
      </c>
      <c r="L39" s="113">
        <f t="shared" si="18"/>
        <v>0</v>
      </c>
      <c r="M39" s="97" t="e">
        <f t="shared" si="19"/>
        <v>#DIV/0!</v>
      </c>
      <c r="N39" s="113">
        <f t="shared" si="20"/>
        <v>0</v>
      </c>
      <c r="O39" s="97" t="e">
        <f t="shared" si="21"/>
        <v>#DIV/0!</v>
      </c>
      <c r="P39" s="90">
        <f t="shared" si="22"/>
        <v>0</v>
      </c>
      <c r="Q39" s="110" t="e">
        <f t="shared" si="23"/>
        <v>#DIV/0!</v>
      </c>
      <c r="R39" s="243" t="e">
        <f t="shared" si="24"/>
        <v>#DIV/0!</v>
      </c>
    </row>
    <row r="40" spans="1:18" ht="18" customHeight="1">
      <c r="A40" s="92" t="s">
        <v>28</v>
      </c>
      <c r="B40" s="96" t="s">
        <v>29</v>
      </c>
      <c r="C40" s="111">
        <f t="shared" si="10"/>
        <v>0</v>
      </c>
      <c r="D40" s="112">
        <f t="shared" si="25"/>
        <v>0</v>
      </c>
      <c r="E40" s="97" t="e">
        <f t="shared" si="11"/>
        <v>#DIV/0!</v>
      </c>
      <c r="F40" s="113">
        <f t="shared" si="12"/>
        <v>0</v>
      </c>
      <c r="G40" s="97" t="e">
        <f t="shared" si="13"/>
        <v>#DIV/0!</v>
      </c>
      <c r="H40" s="113">
        <f t="shared" si="14"/>
        <v>0</v>
      </c>
      <c r="I40" s="97" t="e">
        <f t="shared" si="15"/>
        <v>#DIV/0!</v>
      </c>
      <c r="J40" s="113">
        <f t="shared" si="16"/>
        <v>0</v>
      </c>
      <c r="K40" s="97" t="e">
        <f t="shared" si="17"/>
        <v>#DIV/0!</v>
      </c>
      <c r="L40" s="113">
        <f t="shared" si="18"/>
        <v>0</v>
      </c>
      <c r="M40" s="97" t="e">
        <f t="shared" si="19"/>
        <v>#DIV/0!</v>
      </c>
      <c r="N40" s="113">
        <f t="shared" si="20"/>
        <v>0</v>
      </c>
      <c r="O40" s="97" t="e">
        <f t="shared" si="21"/>
        <v>#DIV/0!</v>
      </c>
      <c r="P40" s="90">
        <f t="shared" si="22"/>
        <v>0</v>
      </c>
      <c r="Q40" s="110" t="e">
        <f t="shared" si="23"/>
        <v>#DIV/0!</v>
      </c>
      <c r="R40" s="243" t="e">
        <f t="shared" si="24"/>
        <v>#DIV/0!</v>
      </c>
    </row>
    <row r="41" spans="1:18" ht="18" customHeight="1">
      <c r="A41" s="95" t="s">
        <v>30</v>
      </c>
      <c r="B41" s="99" t="s">
        <v>31</v>
      </c>
      <c r="C41" s="111">
        <f t="shared" si="10"/>
        <v>0</v>
      </c>
      <c r="D41" s="112">
        <f t="shared" si="25"/>
        <v>0</v>
      </c>
      <c r="E41" s="97" t="e">
        <f t="shared" si="11"/>
        <v>#DIV/0!</v>
      </c>
      <c r="F41" s="113">
        <f t="shared" si="12"/>
        <v>0</v>
      </c>
      <c r="G41" s="97" t="e">
        <f t="shared" si="13"/>
        <v>#DIV/0!</v>
      </c>
      <c r="H41" s="113">
        <f t="shared" si="14"/>
        <v>0</v>
      </c>
      <c r="I41" s="97" t="e">
        <f t="shared" si="15"/>
        <v>#DIV/0!</v>
      </c>
      <c r="J41" s="113">
        <f t="shared" si="16"/>
        <v>0</v>
      </c>
      <c r="K41" s="97" t="e">
        <f t="shared" si="17"/>
        <v>#DIV/0!</v>
      </c>
      <c r="L41" s="113">
        <f t="shared" si="18"/>
        <v>0</v>
      </c>
      <c r="M41" s="97" t="e">
        <f t="shared" si="19"/>
        <v>#DIV/0!</v>
      </c>
      <c r="N41" s="113">
        <f t="shared" si="20"/>
        <v>0</v>
      </c>
      <c r="O41" s="97" t="e">
        <f t="shared" si="21"/>
        <v>#DIV/0!</v>
      </c>
      <c r="P41" s="90">
        <f t="shared" si="22"/>
        <v>0</v>
      </c>
      <c r="Q41" s="110" t="e">
        <f t="shared" si="23"/>
        <v>#DIV/0!</v>
      </c>
      <c r="R41" s="243" t="e">
        <f t="shared" si="24"/>
        <v>#DIV/0!</v>
      </c>
    </row>
    <row r="42" spans="1:18" ht="18" customHeight="1">
      <c r="A42" s="92" t="s">
        <v>32</v>
      </c>
      <c r="B42" s="96" t="s">
        <v>23</v>
      </c>
      <c r="C42" s="111">
        <f t="shared" si="10"/>
        <v>1</v>
      </c>
      <c r="D42" s="112">
        <f t="shared" si="25"/>
        <v>0</v>
      </c>
      <c r="E42" s="97">
        <f t="shared" si="11"/>
        <v>0</v>
      </c>
      <c r="F42" s="113">
        <f t="shared" si="12"/>
        <v>0</v>
      </c>
      <c r="G42" s="97">
        <f t="shared" si="13"/>
        <v>0</v>
      </c>
      <c r="H42" s="113">
        <f t="shared" si="14"/>
        <v>0</v>
      </c>
      <c r="I42" s="97">
        <f t="shared" si="15"/>
        <v>0</v>
      </c>
      <c r="J42" s="113">
        <f t="shared" si="16"/>
        <v>1</v>
      </c>
      <c r="K42" s="97">
        <f t="shared" si="17"/>
        <v>1</v>
      </c>
      <c r="L42" s="113">
        <f t="shared" si="18"/>
        <v>0</v>
      </c>
      <c r="M42" s="97">
        <f t="shared" si="19"/>
        <v>0</v>
      </c>
      <c r="N42" s="113">
        <f t="shared" si="20"/>
        <v>0</v>
      </c>
      <c r="O42" s="97">
        <f t="shared" si="21"/>
        <v>0</v>
      </c>
      <c r="P42" s="90">
        <f t="shared" si="22"/>
        <v>1</v>
      </c>
      <c r="Q42" s="110">
        <f t="shared" si="23"/>
        <v>1</v>
      </c>
      <c r="R42" s="243">
        <f t="shared" si="24"/>
        <v>4</v>
      </c>
    </row>
    <row r="43" spans="1:18" ht="18" customHeight="1">
      <c r="A43" s="95" t="s">
        <v>34</v>
      </c>
      <c r="B43" s="96" t="s">
        <v>25</v>
      </c>
      <c r="C43" s="111">
        <f t="shared" si="10"/>
        <v>0</v>
      </c>
      <c r="D43" s="112">
        <f t="shared" si="25"/>
        <v>0</v>
      </c>
      <c r="E43" s="97" t="e">
        <f t="shared" si="11"/>
        <v>#DIV/0!</v>
      </c>
      <c r="F43" s="113">
        <f t="shared" si="12"/>
        <v>0</v>
      </c>
      <c r="G43" s="97" t="e">
        <f t="shared" si="13"/>
        <v>#DIV/0!</v>
      </c>
      <c r="H43" s="113">
        <f t="shared" si="14"/>
        <v>0</v>
      </c>
      <c r="I43" s="97" t="e">
        <f t="shared" si="15"/>
        <v>#DIV/0!</v>
      </c>
      <c r="J43" s="113">
        <f t="shared" si="16"/>
        <v>0</v>
      </c>
      <c r="K43" s="97" t="e">
        <f t="shared" si="17"/>
        <v>#DIV/0!</v>
      </c>
      <c r="L43" s="113">
        <f t="shared" si="18"/>
        <v>0</v>
      </c>
      <c r="M43" s="97" t="e">
        <f t="shared" si="19"/>
        <v>#DIV/0!</v>
      </c>
      <c r="N43" s="113">
        <f t="shared" si="20"/>
        <v>0</v>
      </c>
      <c r="O43" s="97" t="e">
        <f t="shared" si="21"/>
        <v>#DIV/0!</v>
      </c>
      <c r="P43" s="90">
        <f t="shared" si="22"/>
        <v>0</v>
      </c>
      <c r="Q43" s="110" t="e">
        <f t="shared" si="23"/>
        <v>#DIV/0!</v>
      </c>
      <c r="R43" s="243" t="e">
        <f t="shared" si="24"/>
        <v>#DIV/0!</v>
      </c>
    </row>
    <row r="44" spans="1:18" ht="18" customHeight="1">
      <c r="A44" s="92" t="s">
        <v>56</v>
      </c>
      <c r="B44" s="96" t="s">
        <v>118</v>
      </c>
      <c r="C44" s="111">
        <f t="shared" si="10"/>
        <v>0</v>
      </c>
      <c r="D44" s="112">
        <f t="shared" si="25"/>
        <v>0</v>
      </c>
      <c r="E44" s="97" t="e">
        <f t="shared" si="11"/>
        <v>#DIV/0!</v>
      </c>
      <c r="F44" s="113">
        <f t="shared" si="12"/>
        <v>0</v>
      </c>
      <c r="G44" s="97" t="e">
        <f t="shared" si="13"/>
        <v>#DIV/0!</v>
      </c>
      <c r="H44" s="113">
        <f t="shared" si="14"/>
        <v>0</v>
      </c>
      <c r="I44" s="97" t="e">
        <f t="shared" si="15"/>
        <v>#DIV/0!</v>
      </c>
      <c r="J44" s="113">
        <f t="shared" si="16"/>
        <v>0</v>
      </c>
      <c r="K44" s="97" t="e">
        <f t="shared" si="17"/>
        <v>#DIV/0!</v>
      </c>
      <c r="L44" s="113">
        <f t="shared" si="18"/>
        <v>0</v>
      </c>
      <c r="M44" s="97" t="e">
        <f t="shared" si="19"/>
        <v>#DIV/0!</v>
      </c>
      <c r="N44" s="113">
        <f t="shared" si="20"/>
        <v>0</v>
      </c>
      <c r="O44" s="97" t="e">
        <f t="shared" si="21"/>
        <v>#DIV/0!</v>
      </c>
      <c r="P44" s="90">
        <f t="shared" si="22"/>
        <v>0</v>
      </c>
      <c r="Q44" s="110" t="e">
        <f t="shared" si="23"/>
        <v>#DIV/0!</v>
      </c>
      <c r="R44" s="243" t="e">
        <f t="shared" si="24"/>
        <v>#DIV/0!</v>
      </c>
    </row>
    <row r="45" spans="1:18" ht="18" customHeight="1" thickBot="1">
      <c r="A45" s="92" t="s">
        <v>105</v>
      </c>
      <c r="B45" s="96" t="s">
        <v>33</v>
      </c>
      <c r="C45" s="111">
        <f t="shared" si="10"/>
        <v>0</v>
      </c>
      <c r="D45" s="112">
        <f t="shared" si="25"/>
        <v>0</v>
      </c>
      <c r="E45" s="97" t="e">
        <f t="shared" si="11"/>
        <v>#DIV/0!</v>
      </c>
      <c r="F45" s="113">
        <f t="shared" si="12"/>
        <v>0</v>
      </c>
      <c r="G45" s="97" t="e">
        <f t="shared" si="13"/>
        <v>#DIV/0!</v>
      </c>
      <c r="H45" s="113" t="e">
        <f>H22+#REF!</f>
        <v>#REF!</v>
      </c>
      <c r="I45" s="97" t="e">
        <f t="shared" si="15"/>
        <v>#REF!</v>
      </c>
      <c r="J45" s="113">
        <f t="shared" si="16"/>
        <v>0</v>
      </c>
      <c r="K45" s="97" t="e">
        <f t="shared" si="17"/>
        <v>#DIV/0!</v>
      </c>
      <c r="L45" s="113">
        <f t="shared" si="18"/>
        <v>0</v>
      </c>
      <c r="M45" s="97" t="e">
        <f t="shared" si="19"/>
        <v>#DIV/0!</v>
      </c>
      <c r="N45" s="113">
        <f t="shared" si="20"/>
        <v>0</v>
      </c>
      <c r="O45" s="97" t="e">
        <f t="shared" si="21"/>
        <v>#DIV/0!</v>
      </c>
      <c r="P45" s="90">
        <f t="shared" si="22"/>
        <v>0</v>
      </c>
      <c r="Q45" s="110" t="e">
        <f t="shared" si="23"/>
        <v>#DIV/0!</v>
      </c>
      <c r="R45" s="244" t="e">
        <f t="shared" si="24"/>
        <v>#REF!</v>
      </c>
    </row>
    <row r="46" spans="1:18" ht="24" customHeight="1" thickBot="1">
      <c r="A46" s="269" t="s">
        <v>35</v>
      </c>
      <c r="B46" s="270"/>
      <c r="C46" s="102">
        <f>SUM(C29:C45)</f>
        <v>251</v>
      </c>
      <c r="D46" s="103">
        <f>SUM(D29:D45)</f>
        <v>5</v>
      </c>
      <c r="E46" s="104">
        <f>D46/C46</f>
        <v>0.0199203187250996</v>
      </c>
      <c r="F46" s="105">
        <f>SUM(F29:F45)</f>
        <v>69</v>
      </c>
      <c r="G46" s="106">
        <f>F46/C46</f>
        <v>0.2749003984063745</v>
      </c>
      <c r="H46" s="105" t="e">
        <f>SUM(H29:H45)</f>
        <v>#REF!</v>
      </c>
      <c r="I46" s="104" t="e">
        <f>H46/C46</f>
        <v>#REF!</v>
      </c>
      <c r="J46" s="105">
        <f>SUM(J29:J45)</f>
        <v>46</v>
      </c>
      <c r="K46" s="106">
        <f>J46/C46</f>
        <v>0.18326693227091634</v>
      </c>
      <c r="L46" s="105">
        <f>SUM(L29:L45)</f>
        <v>12</v>
      </c>
      <c r="M46" s="104">
        <f>L46/C46</f>
        <v>0.04780876494023904</v>
      </c>
      <c r="N46" s="105">
        <f>SUM(N29:N45)</f>
        <v>0</v>
      </c>
      <c r="O46" s="106">
        <f>N46/C46</f>
        <v>0</v>
      </c>
      <c r="P46" s="107">
        <f>SUM(P29:P45)</f>
        <v>246</v>
      </c>
      <c r="Q46" s="106">
        <f>P46/C46</f>
        <v>0.9800796812749004</v>
      </c>
      <c r="R46" s="114" t="e">
        <f>(D46*1+F46*2+H46*3+J46*4+L46*5+N46*6)/C46</f>
        <v>#REF!</v>
      </c>
    </row>
    <row r="47" ht="12" customHeight="1"/>
    <row r="48" ht="24" customHeight="1">
      <c r="B48" s="77" t="s">
        <v>153</v>
      </c>
    </row>
    <row r="49" spans="2:3" ht="35.25" customHeight="1" thickBot="1">
      <c r="B49" s="77" t="s">
        <v>154</v>
      </c>
      <c r="C49" s="78"/>
    </row>
    <row r="50" spans="1:18" ht="15" customHeight="1">
      <c r="A50" s="263" t="s">
        <v>0</v>
      </c>
      <c r="B50" s="263" t="s">
        <v>1</v>
      </c>
      <c r="C50" s="263" t="s">
        <v>121</v>
      </c>
      <c r="D50" s="271" t="s">
        <v>49</v>
      </c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2"/>
      <c r="P50" s="267" t="s">
        <v>7</v>
      </c>
      <c r="Q50" s="265" t="s">
        <v>47</v>
      </c>
      <c r="R50" s="263" t="s">
        <v>48</v>
      </c>
    </row>
    <row r="51" spans="1:18" ht="24" customHeight="1" thickBot="1">
      <c r="A51" s="264"/>
      <c r="B51" s="264"/>
      <c r="C51" s="264"/>
      <c r="D51" s="81" t="s">
        <v>2</v>
      </c>
      <c r="E51" s="82" t="s">
        <v>47</v>
      </c>
      <c r="F51" s="82" t="s">
        <v>119</v>
      </c>
      <c r="G51" s="83" t="s">
        <v>47</v>
      </c>
      <c r="H51" s="82" t="s">
        <v>3</v>
      </c>
      <c r="I51" s="82" t="s">
        <v>47</v>
      </c>
      <c r="J51" s="82" t="s">
        <v>4</v>
      </c>
      <c r="K51" s="83" t="s">
        <v>47</v>
      </c>
      <c r="L51" s="82" t="s">
        <v>5</v>
      </c>
      <c r="M51" s="82" t="s">
        <v>47</v>
      </c>
      <c r="N51" s="82" t="s">
        <v>6</v>
      </c>
      <c r="O51" s="83" t="s">
        <v>47</v>
      </c>
      <c r="P51" s="268"/>
      <c r="Q51" s="266"/>
      <c r="R51" s="264"/>
    </row>
    <row r="52" spans="1:18" ht="18" customHeight="1">
      <c r="A52" s="86" t="s">
        <v>8</v>
      </c>
      <c r="B52" s="87" t="s">
        <v>9</v>
      </c>
      <c r="C52" s="115">
        <f>SUM(D52,F52,H52,J52,L52,N52)</f>
        <v>25</v>
      </c>
      <c r="D52" s="69">
        <v>3</v>
      </c>
      <c r="E52" s="97">
        <f aca="true" t="shared" si="26" ref="E52:E69">D52/C52</f>
        <v>0.12</v>
      </c>
      <c r="F52" s="70">
        <v>16</v>
      </c>
      <c r="G52" s="97">
        <f>F52/C52</f>
        <v>0.64</v>
      </c>
      <c r="H52" s="70">
        <v>3</v>
      </c>
      <c r="I52" s="97">
        <f>H52/C52</f>
        <v>0.12</v>
      </c>
      <c r="J52" s="70">
        <v>3</v>
      </c>
      <c r="K52" s="97">
        <f aca="true" t="shared" si="27" ref="K52:K68">J52/C52</f>
        <v>0.12</v>
      </c>
      <c r="L52" s="70"/>
      <c r="M52" s="97">
        <f>L52/C52</f>
        <v>0</v>
      </c>
      <c r="N52" s="70"/>
      <c r="O52" s="97">
        <f aca="true" t="shared" si="28" ref="O52:O68">N52/C52</f>
        <v>0</v>
      </c>
      <c r="P52" s="90">
        <f>C52-D52</f>
        <v>22</v>
      </c>
      <c r="Q52" s="110">
        <f>P52/C52</f>
        <v>0.88</v>
      </c>
      <c r="R52" s="245">
        <f>(D52*1+F52*2+H52*3+J52*4+L52*5+N52*6)/C52</f>
        <v>2.24</v>
      </c>
    </row>
    <row r="53" spans="1:18" ht="33.75">
      <c r="A53" s="92" t="s">
        <v>10</v>
      </c>
      <c r="B53" s="93" t="s">
        <v>55</v>
      </c>
      <c r="C53" s="115">
        <f aca="true" t="shared" si="29" ref="C53:C68">SUM(D53,F53,H53,J53,L53,N53)</f>
        <v>0</v>
      </c>
      <c r="D53" s="71"/>
      <c r="E53" s="97" t="e">
        <f t="shared" si="26"/>
        <v>#DIV/0!</v>
      </c>
      <c r="F53" s="72"/>
      <c r="G53" s="97" t="e">
        <f>F53/C53</f>
        <v>#DIV/0!</v>
      </c>
      <c r="H53" s="72"/>
      <c r="I53" s="97" t="e">
        <f>H53/C53</f>
        <v>#DIV/0!</v>
      </c>
      <c r="J53" s="72"/>
      <c r="K53" s="97" t="e">
        <f t="shared" si="27"/>
        <v>#DIV/0!</v>
      </c>
      <c r="L53" s="72"/>
      <c r="M53" s="97" t="e">
        <f>L53/C53</f>
        <v>#DIV/0!</v>
      </c>
      <c r="N53" s="72"/>
      <c r="O53" s="97" t="e">
        <f t="shared" si="28"/>
        <v>#DIV/0!</v>
      </c>
      <c r="P53" s="90">
        <f>C53-D53</f>
        <v>0</v>
      </c>
      <c r="Q53" s="110" t="e">
        <f>P53/C53</f>
        <v>#DIV/0!</v>
      </c>
      <c r="R53" s="243" t="e">
        <f>(D53*1+F53*2+H53*3+J53*4+L53*5+N53*6)/C53</f>
        <v>#DIV/0!</v>
      </c>
    </row>
    <row r="54" spans="1:18" ht="18" customHeight="1">
      <c r="A54" s="95" t="s">
        <v>12</v>
      </c>
      <c r="B54" s="96" t="s">
        <v>11</v>
      </c>
      <c r="C54" s="115">
        <f t="shared" si="29"/>
        <v>1</v>
      </c>
      <c r="D54" s="73"/>
      <c r="E54" s="97">
        <f t="shared" si="26"/>
        <v>0</v>
      </c>
      <c r="F54" s="74">
        <v>1</v>
      </c>
      <c r="G54" s="97">
        <f aca="true" t="shared" si="30" ref="G54:G68">F54/C54</f>
        <v>1</v>
      </c>
      <c r="H54" s="74"/>
      <c r="I54" s="97">
        <f aca="true" t="shared" si="31" ref="I54:I68">H54/C54</f>
        <v>0</v>
      </c>
      <c r="J54" s="74"/>
      <c r="K54" s="97">
        <f t="shared" si="27"/>
        <v>0</v>
      </c>
      <c r="L54" s="74"/>
      <c r="M54" s="97">
        <f aca="true" t="shared" si="32" ref="M54:M68">L54/C54</f>
        <v>0</v>
      </c>
      <c r="N54" s="74"/>
      <c r="O54" s="97">
        <f t="shared" si="28"/>
        <v>0</v>
      </c>
      <c r="P54" s="98">
        <f>C54-D54</f>
        <v>1</v>
      </c>
      <c r="Q54" s="110">
        <f aca="true" t="shared" si="33" ref="Q54:Q68">P54/C54</f>
        <v>1</v>
      </c>
      <c r="R54" s="243">
        <f>(D54*1+F54*2+H54*3+J54*4+L54*5+N54*6)/C54</f>
        <v>2</v>
      </c>
    </row>
    <row r="55" spans="1:18" ht="18" customHeight="1">
      <c r="A55" s="92" t="s">
        <v>14</v>
      </c>
      <c r="B55" s="99" t="s">
        <v>13</v>
      </c>
      <c r="C55" s="115">
        <f t="shared" si="29"/>
        <v>2</v>
      </c>
      <c r="D55" s="71"/>
      <c r="E55" s="97">
        <f t="shared" si="26"/>
        <v>0</v>
      </c>
      <c r="F55" s="72"/>
      <c r="G55" s="97">
        <f t="shared" si="30"/>
        <v>0</v>
      </c>
      <c r="H55" s="72">
        <v>2</v>
      </c>
      <c r="I55" s="97">
        <f t="shared" si="31"/>
        <v>1</v>
      </c>
      <c r="J55" s="72"/>
      <c r="K55" s="97">
        <f t="shared" si="27"/>
        <v>0</v>
      </c>
      <c r="L55" s="72"/>
      <c r="M55" s="97">
        <f t="shared" si="32"/>
        <v>0</v>
      </c>
      <c r="N55" s="72"/>
      <c r="O55" s="97">
        <f t="shared" si="28"/>
        <v>0</v>
      </c>
      <c r="P55" s="98">
        <f aca="true" t="shared" si="34" ref="P55:P68">C55-D55</f>
        <v>2</v>
      </c>
      <c r="Q55" s="110">
        <f t="shared" si="33"/>
        <v>1</v>
      </c>
      <c r="R55" s="243">
        <f aca="true" t="shared" si="35" ref="R55:R69">(D55*1+F55*2+H55*3+J55*4+L55*5+N55*6)/C55</f>
        <v>3</v>
      </c>
    </row>
    <row r="56" spans="1:18" ht="18" customHeight="1">
      <c r="A56" s="95" t="s">
        <v>15</v>
      </c>
      <c r="B56" s="96" t="s">
        <v>16</v>
      </c>
      <c r="C56" s="115">
        <f>SUM(D56,F56,H56,J56,L56,N56)</f>
        <v>19</v>
      </c>
      <c r="D56" s="73"/>
      <c r="E56" s="97">
        <f>D56/C56</f>
        <v>0</v>
      </c>
      <c r="F56" s="74">
        <v>6</v>
      </c>
      <c r="G56" s="97">
        <f>F56/C56</f>
        <v>0.3157894736842105</v>
      </c>
      <c r="H56" s="74">
        <v>13</v>
      </c>
      <c r="I56" s="97">
        <f>H56/C56</f>
        <v>0.6842105263157895</v>
      </c>
      <c r="J56" s="74"/>
      <c r="K56" s="97">
        <f>J56/C56</f>
        <v>0</v>
      </c>
      <c r="L56" s="74"/>
      <c r="M56" s="97">
        <f>L56/C56</f>
        <v>0</v>
      </c>
      <c r="N56" s="74"/>
      <c r="O56" s="97">
        <f>N56/C56</f>
        <v>0</v>
      </c>
      <c r="P56" s="98">
        <f>C56-D56</f>
        <v>19</v>
      </c>
      <c r="Q56" s="110">
        <f>P56/C56</f>
        <v>1</v>
      </c>
      <c r="R56" s="243">
        <f>(D56*1+F56*2+H56*3+J56*4+L56*5+N56*6)/C56</f>
        <v>2.6842105263157894</v>
      </c>
    </row>
    <row r="57" spans="1:18" ht="18" customHeight="1">
      <c r="A57" s="92" t="s">
        <v>17</v>
      </c>
      <c r="B57" s="96" t="s">
        <v>102</v>
      </c>
      <c r="C57" s="115">
        <f t="shared" si="29"/>
        <v>0</v>
      </c>
      <c r="D57" s="73"/>
      <c r="E57" s="97" t="e">
        <f t="shared" si="26"/>
        <v>#DIV/0!</v>
      </c>
      <c r="F57" s="74"/>
      <c r="G57" s="97" t="e">
        <f t="shared" si="30"/>
        <v>#DIV/0!</v>
      </c>
      <c r="H57" s="74"/>
      <c r="I57" s="97" t="e">
        <f t="shared" si="31"/>
        <v>#DIV/0!</v>
      </c>
      <c r="J57" s="74"/>
      <c r="K57" s="97" t="e">
        <f t="shared" si="27"/>
        <v>#DIV/0!</v>
      </c>
      <c r="L57" s="74"/>
      <c r="M57" s="97" t="e">
        <f t="shared" si="32"/>
        <v>#DIV/0!</v>
      </c>
      <c r="N57" s="74"/>
      <c r="O57" s="97" t="e">
        <f t="shared" si="28"/>
        <v>#DIV/0!</v>
      </c>
      <c r="P57" s="98">
        <f t="shared" si="34"/>
        <v>0</v>
      </c>
      <c r="Q57" s="110" t="e">
        <f t="shared" si="33"/>
        <v>#DIV/0!</v>
      </c>
      <c r="R57" s="243" t="e">
        <f t="shared" si="35"/>
        <v>#DIV/0!</v>
      </c>
    </row>
    <row r="58" spans="1:18" ht="18" customHeight="1">
      <c r="A58" s="95" t="s">
        <v>18</v>
      </c>
      <c r="B58" s="96" t="s">
        <v>103</v>
      </c>
      <c r="C58" s="115">
        <f t="shared" si="29"/>
        <v>0</v>
      </c>
      <c r="D58" s="73"/>
      <c r="E58" s="97" t="e">
        <f t="shared" si="26"/>
        <v>#DIV/0!</v>
      </c>
      <c r="F58" s="74"/>
      <c r="G58" s="97" t="e">
        <f t="shared" si="30"/>
        <v>#DIV/0!</v>
      </c>
      <c r="H58" s="74"/>
      <c r="I58" s="97" t="e">
        <f t="shared" si="31"/>
        <v>#DIV/0!</v>
      </c>
      <c r="J58" s="74"/>
      <c r="K58" s="97" t="e">
        <f t="shared" si="27"/>
        <v>#DIV/0!</v>
      </c>
      <c r="L58" s="74"/>
      <c r="M58" s="97" t="e">
        <f t="shared" si="32"/>
        <v>#DIV/0!</v>
      </c>
      <c r="N58" s="74"/>
      <c r="O58" s="97" t="e">
        <f t="shared" si="28"/>
        <v>#DIV/0!</v>
      </c>
      <c r="P58" s="98">
        <f t="shared" si="34"/>
        <v>0</v>
      </c>
      <c r="Q58" s="110" t="e">
        <f t="shared" si="33"/>
        <v>#DIV/0!</v>
      </c>
      <c r="R58" s="243" t="e">
        <f t="shared" si="35"/>
        <v>#DIV/0!</v>
      </c>
    </row>
    <row r="59" spans="1:18" ht="18" customHeight="1">
      <c r="A59" s="92" t="s">
        <v>20</v>
      </c>
      <c r="B59" s="99" t="s">
        <v>19</v>
      </c>
      <c r="C59" s="115">
        <f t="shared" si="29"/>
        <v>0</v>
      </c>
      <c r="D59" s="71"/>
      <c r="E59" s="97" t="e">
        <f t="shared" si="26"/>
        <v>#DIV/0!</v>
      </c>
      <c r="F59" s="72"/>
      <c r="G59" s="97" t="e">
        <f t="shared" si="30"/>
        <v>#DIV/0!</v>
      </c>
      <c r="H59" s="72"/>
      <c r="I59" s="97" t="e">
        <f t="shared" si="31"/>
        <v>#DIV/0!</v>
      </c>
      <c r="J59" s="72"/>
      <c r="K59" s="97" t="e">
        <f t="shared" si="27"/>
        <v>#DIV/0!</v>
      </c>
      <c r="L59" s="72"/>
      <c r="M59" s="97" t="e">
        <f t="shared" si="32"/>
        <v>#DIV/0!</v>
      </c>
      <c r="N59" s="72"/>
      <c r="O59" s="97" t="e">
        <f t="shared" si="28"/>
        <v>#DIV/0!</v>
      </c>
      <c r="P59" s="98">
        <f t="shared" si="34"/>
        <v>0</v>
      </c>
      <c r="Q59" s="110" t="e">
        <f t="shared" si="33"/>
        <v>#DIV/0!</v>
      </c>
      <c r="R59" s="243" t="e">
        <f t="shared" si="35"/>
        <v>#DIV/0!</v>
      </c>
    </row>
    <row r="60" spans="1:18" ht="18" customHeight="1">
      <c r="A60" s="95" t="s">
        <v>22</v>
      </c>
      <c r="B60" s="96" t="s">
        <v>21</v>
      </c>
      <c r="C60" s="115">
        <f t="shared" si="29"/>
        <v>0</v>
      </c>
      <c r="D60" s="73"/>
      <c r="E60" s="97" t="e">
        <f t="shared" si="26"/>
        <v>#DIV/0!</v>
      </c>
      <c r="F60" s="74"/>
      <c r="G60" s="97" t="e">
        <f t="shared" si="30"/>
        <v>#DIV/0!</v>
      </c>
      <c r="H60" s="74"/>
      <c r="I60" s="97" t="e">
        <f t="shared" si="31"/>
        <v>#DIV/0!</v>
      </c>
      <c r="J60" s="74"/>
      <c r="K60" s="97" t="e">
        <f t="shared" si="27"/>
        <v>#DIV/0!</v>
      </c>
      <c r="L60" s="74"/>
      <c r="M60" s="97" t="e">
        <f t="shared" si="32"/>
        <v>#DIV/0!</v>
      </c>
      <c r="N60" s="74"/>
      <c r="O60" s="97" t="e">
        <f t="shared" si="28"/>
        <v>#DIV/0!</v>
      </c>
      <c r="P60" s="98">
        <f t="shared" si="34"/>
        <v>0</v>
      </c>
      <c r="Q60" s="110" t="e">
        <f t="shared" si="33"/>
        <v>#DIV/0!</v>
      </c>
      <c r="R60" s="243" t="e">
        <f t="shared" si="35"/>
        <v>#DIV/0!</v>
      </c>
    </row>
    <row r="61" spans="1:18" ht="18" customHeight="1">
      <c r="A61" s="92" t="s">
        <v>24</v>
      </c>
      <c r="B61" s="96" t="s">
        <v>27</v>
      </c>
      <c r="C61" s="115">
        <f t="shared" si="29"/>
        <v>0</v>
      </c>
      <c r="D61" s="73"/>
      <c r="E61" s="97" t="e">
        <f t="shared" si="26"/>
        <v>#DIV/0!</v>
      </c>
      <c r="F61" s="72"/>
      <c r="G61" s="97" t="e">
        <f t="shared" si="30"/>
        <v>#DIV/0!</v>
      </c>
      <c r="H61" s="72"/>
      <c r="I61" s="97" t="e">
        <f t="shared" si="31"/>
        <v>#DIV/0!</v>
      </c>
      <c r="J61" s="72"/>
      <c r="K61" s="97" t="e">
        <f t="shared" si="27"/>
        <v>#DIV/0!</v>
      </c>
      <c r="L61" s="72"/>
      <c r="M61" s="97" t="e">
        <f t="shared" si="32"/>
        <v>#DIV/0!</v>
      </c>
      <c r="N61" s="72"/>
      <c r="O61" s="97" t="e">
        <f t="shared" si="28"/>
        <v>#DIV/0!</v>
      </c>
      <c r="P61" s="98">
        <f t="shared" si="34"/>
        <v>0</v>
      </c>
      <c r="Q61" s="110" t="e">
        <f t="shared" si="33"/>
        <v>#DIV/0!</v>
      </c>
      <c r="R61" s="243" t="e">
        <f t="shared" si="35"/>
        <v>#DIV/0!</v>
      </c>
    </row>
    <row r="62" spans="1:18" ht="18" customHeight="1">
      <c r="A62" s="95" t="s">
        <v>26</v>
      </c>
      <c r="B62" s="96" t="s">
        <v>117</v>
      </c>
      <c r="C62" s="115">
        <f t="shared" si="29"/>
        <v>0</v>
      </c>
      <c r="D62" s="71"/>
      <c r="E62" s="97" t="e">
        <f t="shared" si="26"/>
        <v>#DIV/0!</v>
      </c>
      <c r="F62" s="74"/>
      <c r="G62" s="97" t="e">
        <f t="shared" si="30"/>
        <v>#DIV/0!</v>
      </c>
      <c r="H62" s="74"/>
      <c r="I62" s="97" t="e">
        <f t="shared" si="31"/>
        <v>#DIV/0!</v>
      </c>
      <c r="J62" s="74"/>
      <c r="K62" s="97" t="e">
        <f t="shared" si="27"/>
        <v>#DIV/0!</v>
      </c>
      <c r="L62" s="74"/>
      <c r="M62" s="97" t="e">
        <f t="shared" si="32"/>
        <v>#DIV/0!</v>
      </c>
      <c r="N62" s="74"/>
      <c r="O62" s="97" t="e">
        <f t="shared" si="28"/>
        <v>#DIV/0!</v>
      </c>
      <c r="P62" s="98">
        <f t="shared" si="34"/>
        <v>0</v>
      </c>
      <c r="Q62" s="110" t="e">
        <f t="shared" si="33"/>
        <v>#DIV/0!</v>
      </c>
      <c r="R62" s="243" t="e">
        <f t="shared" si="35"/>
        <v>#DIV/0!</v>
      </c>
    </row>
    <row r="63" spans="1:18" ht="18" customHeight="1">
      <c r="A63" s="92" t="s">
        <v>28</v>
      </c>
      <c r="B63" s="96" t="s">
        <v>29</v>
      </c>
      <c r="C63" s="115">
        <f t="shared" si="29"/>
        <v>0</v>
      </c>
      <c r="D63" s="73"/>
      <c r="E63" s="97" t="e">
        <f t="shared" si="26"/>
        <v>#DIV/0!</v>
      </c>
      <c r="F63" s="72"/>
      <c r="G63" s="97" t="e">
        <f t="shared" si="30"/>
        <v>#DIV/0!</v>
      </c>
      <c r="H63" s="72"/>
      <c r="I63" s="97" t="e">
        <f t="shared" si="31"/>
        <v>#DIV/0!</v>
      </c>
      <c r="J63" s="72"/>
      <c r="K63" s="97" t="e">
        <f t="shared" si="27"/>
        <v>#DIV/0!</v>
      </c>
      <c r="L63" s="72"/>
      <c r="M63" s="97" t="e">
        <f t="shared" si="32"/>
        <v>#DIV/0!</v>
      </c>
      <c r="N63" s="72"/>
      <c r="O63" s="97" t="e">
        <f t="shared" si="28"/>
        <v>#DIV/0!</v>
      </c>
      <c r="P63" s="98">
        <f t="shared" si="34"/>
        <v>0</v>
      </c>
      <c r="Q63" s="110" t="e">
        <f t="shared" si="33"/>
        <v>#DIV/0!</v>
      </c>
      <c r="R63" s="243" t="e">
        <f t="shared" si="35"/>
        <v>#DIV/0!</v>
      </c>
    </row>
    <row r="64" spans="1:18" ht="18" customHeight="1">
      <c r="A64" s="95" t="s">
        <v>30</v>
      </c>
      <c r="B64" s="99" t="s">
        <v>31</v>
      </c>
      <c r="C64" s="115">
        <f t="shared" si="29"/>
        <v>0</v>
      </c>
      <c r="D64" s="71"/>
      <c r="E64" s="97" t="e">
        <f t="shared" si="26"/>
        <v>#DIV/0!</v>
      </c>
      <c r="F64" s="74"/>
      <c r="G64" s="97" t="e">
        <f t="shared" si="30"/>
        <v>#DIV/0!</v>
      </c>
      <c r="H64" s="74"/>
      <c r="I64" s="97" t="e">
        <f t="shared" si="31"/>
        <v>#DIV/0!</v>
      </c>
      <c r="J64" s="74"/>
      <c r="K64" s="97" t="e">
        <f t="shared" si="27"/>
        <v>#DIV/0!</v>
      </c>
      <c r="L64" s="74"/>
      <c r="M64" s="97" t="e">
        <f t="shared" si="32"/>
        <v>#DIV/0!</v>
      </c>
      <c r="N64" s="74"/>
      <c r="O64" s="97" t="e">
        <f t="shared" si="28"/>
        <v>#DIV/0!</v>
      </c>
      <c r="P64" s="98">
        <f t="shared" si="34"/>
        <v>0</v>
      </c>
      <c r="Q64" s="110" t="e">
        <f t="shared" si="33"/>
        <v>#DIV/0!</v>
      </c>
      <c r="R64" s="243" t="e">
        <f t="shared" si="35"/>
        <v>#DIV/0!</v>
      </c>
    </row>
    <row r="65" spans="1:18" ht="18" customHeight="1">
      <c r="A65" s="92" t="s">
        <v>32</v>
      </c>
      <c r="B65" s="96" t="s">
        <v>23</v>
      </c>
      <c r="C65" s="115">
        <f t="shared" si="29"/>
        <v>0</v>
      </c>
      <c r="D65" s="73"/>
      <c r="E65" s="97" t="e">
        <f t="shared" si="26"/>
        <v>#DIV/0!</v>
      </c>
      <c r="F65" s="74"/>
      <c r="G65" s="97" t="e">
        <f t="shared" si="30"/>
        <v>#DIV/0!</v>
      </c>
      <c r="H65" s="74"/>
      <c r="I65" s="97" t="e">
        <f t="shared" si="31"/>
        <v>#DIV/0!</v>
      </c>
      <c r="J65" s="74"/>
      <c r="K65" s="97" t="e">
        <f t="shared" si="27"/>
        <v>#DIV/0!</v>
      </c>
      <c r="L65" s="74"/>
      <c r="M65" s="97" t="e">
        <f t="shared" si="32"/>
        <v>#DIV/0!</v>
      </c>
      <c r="N65" s="74"/>
      <c r="O65" s="97" t="e">
        <f t="shared" si="28"/>
        <v>#DIV/0!</v>
      </c>
      <c r="P65" s="98">
        <f t="shared" si="34"/>
        <v>0</v>
      </c>
      <c r="Q65" s="110" t="e">
        <f t="shared" si="33"/>
        <v>#DIV/0!</v>
      </c>
      <c r="R65" s="243" t="e">
        <f t="shared" si="35"/>
        <v>#DIV/0!</v>
      </c>
    </row>
    <row r="66" spans="1:18" ht="18" customHeight="1">
      <c r="A66" s="95" t="s">
        <v>34</v>
      </c>
      <c r="B66" s="96" t="s">
        <v>25</v>
      </c>
      <c r="C66" s="115">
        <f t="shared" si="29"/>
        <v>0</v>
      </c>
      <c r="D66" s="69"/>
      <c r="E66" s="97" t="e">
        <f t="shared" si="26"/>
        <v>#DIV/0!</v>
      </c>
      <c r="F66" s="74"/>
      <c r="G66" s="97" t="e">
        <f t="shared" si="30"/>
        <v>#DIV/0!</v>
      </c>
      <c r="H66" s="74"/>
      <c r="I66" s="97" t="e">
        <f t="shared" si="31"/>
        <v>#DIV/0!</v>
      </c>
      <c r="J66" s="74"/>
      <c r="K66" s="97" t="e">
        <f t="shared" si="27"/>
        <v>#DIV/0!</v>
      </c>
      <c r="L66" s="74"/>
      <c r="M66" s="97" t="e">
        <f t="shared" si="32"/>
        <v>#DIV/0!</v>
      </c>
      <c r="N66" s="74"/>
      <c r="O66" s="97" t="e">
        <f t="shared" si="28"/>
        <v>#DIV/0!</v>
      </c>
      <c r="P66" s="98">
        <f t="shared" si="34"/>
        <v>0</v>
      </c>
      <c r="Q66" s="110" t="e">
        <f t="shared" si="33"/>
        <v>#DIV/0!</v>
      </c>
      <c r="R66" s="243" t="e">
        <f t="shared" si="35"/>
        <v>#DIV/0!</v>
      </c>
    </row>
    <row r="67" spans="1:18" ht="18" customHeight="1">
      <c r="A67" s="92" t="s">
        <v>56</v>
      </c>
      <c r="B67" s="96" t="s">
        <v>118</v>
      </c>
      <c r="C67" s="115">
        <f t="shared" si="29"/>
        <v>0</v>
      </c>
      <c r="D67" s="69"/>
      <c r="E67" s="97" t="e">
        <f t="shared" si="26"/>
        <v>#DIV/0!</v>
      </c>
      <c r="F67" s="74"/>
      <c r="G67" s="97" t="e">
        <f t="shared" si="30"/>
        <v>#DIV/0!</v>
      </c>
      <c r="H67" s="74"/>
      <c r="I67" s="97" t="e">
        <f t="shared" si="31"/>
        <v>#DIV/0!</v>
      </c>
      <c r="J67" s="74"/>
      <c r="K67" s="97" t="e">
        <f t="shared" si="27"/>
        <v>#DIV/0!</v>
      </c>
      <c r="L67" s="74"/>
      <c r="M67" s="97" t="e">
        <f t="shared" si="32"/>
        <v>#DIV/0!</v>
      </c>
      <c r="N67" s="74"/>
      <c r="O67" s="97" t="e">
        <f t="shared" si="28"/>
        <v>#DIV/0!</v>
      </c>
      <c r="P67" s="98">
        <f t="shared" si="34"/>
        <v>0</v>
      </c>
      <c r="Q67" s="110" t="e">
        <f t="shared" si="33"/>
        <v>#DIV/0!</v>
      </c>
      <c r="R67" s="243" t="e">
        <f t="shared" si="35"/>
        <v>#DIV/0!</v>
      </c>
    </row>
    <row r="68" spans="1:18" ht="18" customHeight="1" thickBot="1">
      <c r="A68" s="95" t="s">
        <v>105</v>
      </c>
      <c r="B68" s="96" t="s">
        <v>33</v>
      </c>
      <c r="C68" s="115">
        <f t="shared" si="29"/>
        <v>0</v>
      </c>
      <c r="D68" s="69"/>
      <c r="E68" s="97" t="e">
        <f t="shared" si="26"/>
        <v>#DIV/0!</v>
      </c>
      <c r="F68" s="74"/>
      <c r="G68" s="97" t="e">
        <f t="shared" si="30"/>
        <v>#DIV/0!</v>
      </c>
      <c r="H68" s="74"/>
      <c r="I68" s="97" t="e">
        <f t="shared" si="31"/>
        <v>#DIV/0!</v>
      </c>
      <c r="J68" s="74"/>
      <c r="K68" s="97" t="e">
        <f t="shared" si="27"/>
        <v>#DIV/0!</v>
      </c>
      <c r="L68" s="74"/>
      <c r="M68" s="97" t="e">
        <f t="shared" si="32"/>
        <v>#DIV/0!</v>
      </c>
      <c r="N68" s="74"/>
      <c r="O68" s="97" t="e">
        <f t="shared" si="28"/>
        <v>#DIV/0!</v>
      </c>
      <c r="P68" s="98">
        <f t="shared" si="34"/>
        <v>0</v>
      </c>
      <c r="Q68" s="110" t="e">
        <f t="shared" si="33"/>
        <v>#DIV/0!</v>
      </c>
      <c r="R68" s="244" t="e">
        <f t="shared" si="35"/>
        <v>#DIV/0!</v>
      </c>
    </row>
    <row r="69" spans="1:18" ht="23.25" customHeight="1" thickBot="1">
      <c r="A69" s="269" t="s">
        <v>35</v>
      </c>
      <c r="B69" s="270"/>
      <c r="C69" s="102">
        <f>SUM(C52:C68)</f>
        <v>47</v>
      </c>
      <c r="D69" s="103">
        <f>SUM(D52:D68)</f>
        <v>3</v>
      </c>
      <c r="E69" s="104">
        <f t="shared" si="26"/>
        <v>0.06382978723404255</v>
      </c>
      <c r="F69" s="105">
        <f>SUM(F52:F68)</f>
        <v>23</v>
      </c>
      <c r="G69" s="106">
        <f>F69/C69</f>
        <v>0.48936170212765956</v>
      </c>
      <c r="H69" s="105">
        <f>SUM(H52:H68)</f>
        <v>18</v>
      </c>
      <c r="I69" s="104">
        <f>H69/C69</f>
        <v>0.3829787234042553</v>
      </c>
      <c r="J69" s="105">
        <f>SUM(J52:J68)</f>
        <v>3</v>
      </c>
      <c r="K69" s="106">
        <f>J69/C69</f>
        <v>0.06382978723404255</v>
      </c>
      <c r="L69" s="105">
        <f>SUM(L52:L68)</f>
        <v>0</v>
      </c>
      <c r="M69" s="104">
        <f>L69/C69</f>
        <v>0</v>
      </c>
      <c r="N69" s="105">
        <f>SUM(N52:N68)</f>
        <v>0</v>
      </c>
      <c r="O69" s="106">
        <f>N69/C69</f>
        <v>0</v>
      </c>
      <c r="P69" s="107">
        <f>SUM(P52:P68)</f>
        <v>44</v>
      </c>
      <c r="Q69" s="106">
        <f>P69/C69</f>
        <v>0.9361702127659575</v>
      </c>
      <c r="R69" s="108">
        <f t="shared" si="35"/>
        <v>2.4468085106382977</v>
      </c>
    </row>
    <row r="70" ht="12" customHeight="1"/>
    <row r="71" ht="24" customHeight="1">
      <c r="B71" s="77" t="s">
        <v>60</v>
      </c>
    </row>
    <row r="72" spans="2:3" ht="36" customHeight="1" thickBot="1">
      <c r="B72" s="77" t="s">
        <v>66</v>
      </c>
      <c r="C72" s="78"/>
    </row>
    <row r="73" spans="1:18" ht="15" customHeight="1">
      <c r="A73" s="263" t="s">
        <v>0</v>
      </c>
      <c r="B73" s="263" t="s">
        <v>1</v>
      </c>
      <c r="C73" s="267" t="s">
        <v>121</v>
      </c>
      <c r="D73" s="271" t="s">
        <v>49</v>
      </c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2"/>
      <c r="P73" s="267" t="s">
        <v>7</v>
      </c>
      <c r="Q73" s="265" t="s">
        <v>47</v>
      </c>
      <c r="R73" s="263" t="s">
        <v>48</v>
      </c>
    </row>
    <row r="74" spans="1:18" ht="24" customHeight="1" thickBot="1">
      <c r="A74" s="264"/>
      <c r="B74" s="264"/>
      <c r="C74" s="268"/>
      <c r="D74" s="81" t="s">
        <v>2</v>
      </c>
      <c r="E74" s="82" t="s">
        <v>47</v>
      </c>
      <c r="F74" s="82" t="s">
        <v>119</v>
      </c>
      <c r="G74" s="83" t="s">
        <v>47</v>
      </c>
      <c r="H74" s="82" t="s">
        <v>3</v>
      </c>
      <c r="I74" s="82" t="s">
        <v>47</v>
      </c>
      <c r="J74" s="82" t="s">
        <v>4</v>
      </c>
      <c r="K74" s="83" t="s">
        <v>47</v>
      </c>
      <c r="L74" s="82" t="s">
        <v>5</v>
      </c>
      <c r="M74" s="82" t="s">
        <v>47</v>
      </c>
      <c r="N74" s="82" t="s">
        <v>6</v>
      </c>
      <c r="O74" s="83" t="s">
        <v>47</v>
      </c>
      <c r="P74" s="268"/>
      <c r="Q74" s="266"/>
      <c r="R74" s="264"/>
    </row>
    <row r="75" spans="1:18" ht="18" customHeight="1">
      <c r="A75" s="86" t="s">
        <v>8</v>
      </c>
      <c r="B75" s="87" t="s">
        <v>9</v>
      </c>
      <c r="C75" s="115">
        <f>SUM(D75,F75,H75,J75,L75,N75)</f>
        <v>23</v>
      </c>
      <c r="D75" s="69">
        <v>0</v>
      </c>
      <c r="E75" s="97">
        <f aca="true" t="shared" si="36" ref="E75:E92">D75/C75</f>
        <v>0</v>
      </c>
      <c r="F75" s="70">
        <v>12</v>
      </c>
      <c r="G75" s="97">
        <f>F75/C75</f>
        <v>0.5217391304347826</v>
      </c>
      <c r="H75" s="70">
        <v>9</v>
      </c>
      <c r="I75" s="97">
        <f>H75/C75</f>
        <v>0.391304347826087</v>
      </c>
      <c r="J75" s="70">
        <v>2</v>
      </c>
      <c r="K75" s="97">
        <f aca="true" t="shared" si="37" ref="K75:K91">J75/C75</f>
        <v>0.08695652173913043</v>
      </c>
      <c r="L75" s="70">
        <v>0</v>
      </c>
      <c r="M75" s="97">
        <f>L75/C75</f>
        <v>0</v>
      </c>
      <c r="N75" s="70">
        <v>0</v>
      </c>
      <c r="O75" s="97">
        <f aca="true" t="shared" si="38" ref="O75:O91">N75/C75</f>
        <v>0</v>
      </c>
      <c r="P75" s="90">
        <f>C75-D75</f>
        <v>23</v>
      </c>
      <c r="Q75" s="110">
        <f>P75/C75</f>
        <v>1</v>
      </c>
      <c r="R75" s="245">
        <f>(D75*1+F75*2+H75*3+J75*4+L75*5+N75*6)/C75</f>
        <v>2.5652173913043477</v>
      </c>
    </row>
    <row r="76" spans="1:18" ht="33.75">
      <c r="A76" s="92" t="s">
        <v>10</v>
      </c>
      <c r="B76" s="93" t="s">
        <v>55</v>
      </c>
      <c r="C76" s="115">
        <f aca="true" t="shared" si="39" ref="C76:C91">SUM(D76,F76,H76,J76,L76,N76)</f>
        <v>0</v>
      </c>
      <c r="D76" s="71">
        <v>0</v>
      </c>
      <c r="E76" s="97" t="e">
        <f t="shared" si="36"/>
        <v>#DIV/0!</v>
      </c>
      <c r="F76" s="72">
        <v>0</v>
      </c>
      <c r="G76" s="97" t="e">
        <f>F76/C76</f>
        <v>#DIV/0!</v>
      </c>
      <c r="H76" s="72">
        <v>0</v>
      </c>
      <c r="I76" s="97" t="e">
        <f>H76/C76</f>
        <v>#DIV/0!</v>
      </c>
      <c r="J76" s="72">
        <v>0</v>
      </c>
      <c r="K76" s="97" t="e">
        <f t="shared" si="37"/>
        <v>#DIV/0!</v>
      </c>
      <c r="L76" s="72">
        <v>0</v>
      </c>
      <c r="M76" s="97" t="e">
        <f>L76/C76</f>
        <v>#DIV/0!</v>
      </c>
      <c r="N76" s="72">
        <v>0</v>
      </c>
      <c r="O76" s="97" t="e">
        <f t="shared" si="38"/>
        <v>#DIV/0!</v>
      </c>
      <c r="P76" s="90">
        <f>C76-D76</f>
        <v>0</v>
      </c>
      <c r="Q76" s="110" t="e">
        <f>P76/C76</f>
        <v>#DIV/0!</v>
      </c>
      <c r="R76" s="243" t="e">
        <f>(D76*1+F76*2+H76*3+J76*4+L76*5+N76*6)/C76</f>
        <v>#DIV/0!</v>
      </c>
    </row>
    <row r="77" spans="1:18" ht="18" customHeight="1">
      <c r="A77" s="95" t="s">
        <v>12</v>
      </c>
      <c r="B77" s="96" t="s">
        <v>11</v>
      </c>
      <c r="C77" s="115">
        <f t="shared" si="39"/>
        <v>1</v>
      </c>
      <c r="D77" s="73">
        <v>0</v>
      </c>
      <c r="E77" s="97">
        <f t="shared" si="36"/>
        <v>0</v>
      </c>
      <c r="F77" s="74">
        <v>0</v>
      </c>
      <c r="G77" s="97">
        <f aca="true" t="shared" si="40" ref="G77:G91">F77/C77</f>
        <v>0</v>
      </c>
      <c r="H77" s="74">
        <v>1</v>
      </c>
      <c r="I77" s="97">
        <f aca="true" t="shared" si="41" ref="I77:I91">H77/C77</f>
        <v>1</v>
      </c>
      <c r="J77" s="74">
        <v>0</v>
      </c>
      <c r="K77" s="97">
        <f t="shared" si="37"/>
        <v>0</v>
      </c>
      <c r="L77" s="74">
        <v>0</v>
      </c>
      <c r="M77" s="97">
        <f aca="true" t="shared" si="42" ref="M77:M91">L77/C77</f>
        <v>0</v>
      </c>
      <c r="N77" s="74">
        <v>0</v>
      </c>
      <c r="O77" s="97">
        <f t="shared" si="38"/>
        <v>0</v>
      </c>
      <c r="P77" s="98">
        <f>C77-D77</f>
        <v>1</v>
      </c>
      <c r="Q77" s="110">
        <f aca="true" t="shared" si="43" ref="Q77:Q91">P77/C77</f>
        <v>1</v>
      </c>
      <c r="R77" s="243">
        <f aca="true" t="shared" si="44" ref="R77:R92">(D77*1+F77*2+H77*3+J77*4+L77*5+N77*6)/C77</f>
        <v>3</v>
      </c>
    </row>
    <row r="78" spans="1:18" ht="18" customHeight="1">
      <c r="A78" s="92" t="s">
        <v>14</v>
      </c>
      <c r="B78" s="99" t="s">
        <v>13</v>
      </c>
      <c r="C78" s="115">
        <f t="shared" si="39"/>
        <v>0</v>
      </c>
      <c r="D78" s="71">
        <v>0</v>
      </c>
      <c r="E78" s="97" t="e">
        <f t="shared" si="36"/>
        <v>#DIV/0!</v>
      </c>
      <c r="F78" s="72">
        <v>0</v>
      </c>
      <c r="G78" s="97" t="e">
        <f t="shared" si="40"/>
        <v>#DIV/0!</v>
      </c>
      <c r="H78" s="72">
        <v>0</v>
      </c>
      <c r="I78" s="97" t="e">
        <f t="shared" si="41"/>
        <v>#DIV/0!</v>
      </c>
      <c r="J78" s="72">
        <v>0</v>
      </c>
      <c r="K78" s="97" t="e">
        <f t="shared" si="37"/>
        <v>#DIV/0!</v>
      </c>
      <c r="L78" s="72">
        <v>0</v>
      </c>
      <c r="M78" s="97" t="e">
        <f t="shared" si="42"/>
        <v>#DIV/0!</v>
      </c>
      <c r="N78" s="72">
        <v>0</v>
      </c>
      <c r="O78" s="97" t="e">
        <f t="shared" si="38"/>
        <v>#DIV/0!</v>
      </c>
      <c r="P78" s="98">
        <f aca="true" t="shared" si="45" ref="P78:P91">C78-D78</f>
        <v>0</v>
      </c>
      <c r="Q78" s="110" t="e">
        <f t="shared" si="43"/>
        <v>#DIV/0!</v>
      </c>
      <c r="R78" s="243" t="e">
        <f t="shared" si="44"/>
        <v>#DIV/0!</v>
      </c>
    </row>
    <row r="79" spans="1:18" ht="18" customHeight="1">
      <c r="A79" s="95" t="s">
        <v>15</v>
      </c>
      <c r="B79" s="96" t="s">
        <v>16</v>
      </c>
      <c r="C79" s="115">
        <f>SUM(D79,F79,H79,J79,L79,N79)</f>
        <v>16</v>
      </c>
      <c r="D79" s="73">
        <v>0</v>
      </c>
      <c r="E79" s="97">
        <f>D79/C79</f>
        <v>0</v>
      </c>
      <c r="F79" s="74">
        <v>15</v>
      </c>
      <c r="G79" s="97">
        <f>F79/C79</f>
        <v>0.9375</v>
      </c>
      <c r="H79" s="74">
        <v>1</v>
      </c>
      <c r="I79" s="97">
        <f>H79/C79</f>
        <v>0.0625</v>
      </c>
      <c r="J79" s="74">
        <v>0</v>
      </c>
      <c r="K79" s="97">
        <f>J79/C79</f>
        <v>0</v>
      </c>
      <c r="L79" s="74">
        <v>0</v>
      </c>
      <c r="M79" s="97">
        <f>L79/C79</f>
        <v>0</v>
      </c>
      <c r="N79" s="74">
        <v>0</v>
      </c>
      <c r="O79" s="97">
        <f>N79/C79</f>
        <v>0</v>
      </c>
      <c r="P79" s="98">
        <f>C79-D79</f>
        <v>16</v>
      </c>
      <c r="Q79" s="110">
        <f>P79/C79</f>
        <v>1</v>
      </c>
      <c r="R79" s="243">
        <f>(D79*1+F79*2+H79*3+J79*4+L79*5+N79*6)/C79</f>
        <v>2.0625</v>
      </c>
    </row>
    <row r="80" spans="1:18" ht="18" customHeight="1">
      <c r="A80" s="92" t="s">
        <v>17</v>
      </c>
      <c r="B80" s="96" t="s">
        <v>102</v>
      </c>
      <c r="C80" s="115">
        <f t="shared" si="39"/>
        <v>1</v>
      </c>
      <c r="D80" s="73">
        <v>0</v>
      </c>
      <c r="E80" s="97">
        <f t="shared" si="36"/>
        <v>0</v>
      </c>
      <c r="F80" s="74">
        <v>0</v>
      </c>
      <c r="G80" s="97">
        <f t="shared" si="40"/>
        <v>0</v>
      </c>
      <c r="H80" s="74">
        <v>1</v>
      </c>
      <c r="I80" s="97">
        <f t="shared" si="41"/>
        <v>1</v>
      </c>
      <c r="J80" s="74">
        <v>0</v>
      </c>
      <c r="K80" s="97">
        <f t="shared" si="37"/>
        <v>0</v>
      </c>
      <c r="L80" s="74">
        <v>0</v>
      </c>
      <c r="M80" s="97">
        <f t="shared" si="42"/>
        <v>0</v>
      </c>
      <c r="N80" s="74">
        <v>0</v>
      </c>
      <c r="O80" s="97">
        <f t="shared" si="38"/>
        <v>0</v>
      </c>
      <c r="P80" s="98">
        <f t="shared" si="45"/>
        <v>1</v>
      </c>
      <c r="Q80" s="110">
        <f t="shared" si="43"/>
        <v>1</v>
      </c>
      <c r="R80" s="243">
        <f t="shared" si="44"/>
        <v>3</v>
      </c>
    </row>
    <row r="81" spans="1:18" ht="18" customHeight="1">
      <c r="A81" s="95" t="s">
        <v>18</v>
      </c>
      <c r="B81" s="96" t="s">
        <v>103</v>
      </c>
      <c r="C81" s="115">
        <f t="shared" si="39"/>
        <v>0</v>
      </c>
      <c r="D81" s="73">
        <v>0</v>
      </c>
      <c r="E81" s="97" t="e">
        <f t="shared" si="36"/>
        <v>#DIV/0!</v>
      </c>
      <c r="F81" s="74">
        <v>0</v>
      </c>
      <c r="G81" s="97" t="e">
        <f t="shared" si="40"/>
        <v>#DIV/0!</v>
      </c>
      <c r="H81" s="74">
        <v>0</v>
      </c>
      <c r="I81" s="97" t="e">
        <f t="shared" si="41"/>
        <v>#DIV/0!</v>
      </c>
      <c r="J81" s="74">
        <v>0</v>
      </c>
      <c r="K81" s="97" t="e">
        <f t="shared" si="37"/>
        <v>#DIV/0!</v>
      </c>
      <c r="L81" s="74">
        <v>0</v>
      </c>
      <c r="M81" s="97" t="e">
        <f t="shared" si="42"/>
        <v>#DIV/0!</v>
      </c>
      <c r="N81" s="74">
        <v>0</v>
      </c>
      <c r="O81" s="97" t="e">
        <f t="shared" si="38"/>
        <v>#DIV/0!</v>
      </c>
      <c r="P81" s="98">
        <f t="shared" si="45"/>
        <v>0</v>
      </c>
      <c r="Q81" s="110" t="e">
        <f t="shared" si="43"/>
        <v>#DIV/0!</v>
      </c>
      <c r="R81" s="243" t="e">
        <f t="shared" si="44"/>
        <v>#DIV/0!</v>
      </c>
    </row>
    <row r="82" spans="1:18" ht="18" customHeight="1">
      <c r="A82" s="92" t="s">
        <v>20</v>
      </c>
      <c r="B82" s="99" t="s">
        <v>19</v>
      </c>
      <c r="C82" s="115">
        <f t="shared" si="39"/>
        <v>0</v>
      </c>
      <c r="D82" s="71">
        <v>0</v>
      </c>
      <c r="E82" s="97" t="e">
        <f t="shared" si="36"/>
        <v>#DIV/0!</v>
      </c>
      <c r="F82" s="72">
        <v>0</v>
      </c>
      <c r="G82" s="97" t="e">
        <f t="shared" si="40"/>
        <v>#DIV/0!</v>
      </c>
      <c r="H82" s="72">
        <v>0</v>
      </c>
      <c r="I82" s="97" t="e">
        <f t="shared" si="41"/>
        <v>#DIV/0!</v>
      </c>
      <c r="J82" s="72">
        <v>0</v>
      </c>
      <c r="K82" s="97" t="e">
        <f t="shared" si="37"/>
        <v>#DIV/0!</v>
      </c>
      <c r="L82" s="72">
        <v>0</v>
      </c>
      <c r="M82" s="97" t="e">
        <f t="shared" si="42"/>
        <v>#DIV/0!</v>
      </c>
      <c r="N82" s="72">
        <v>0</v>
      </c>
      <c r="O82" s="97" t="e">
        <f t="shared" si="38"/>
        <v>#DIV/0!</v>
      </c>
      <c r="P82" s="98">
        <f t="shared" si="45"/>
        <v>0</v>
      </c>
      <c r="Q82" s="110" t="e">
        <f t="shared" si="43"/>
        <v>#DIV/0!</v>
      </c>
      <c r="R82" s="243" t="e">
        <f t="shared" si="44"/>
        <v>#DIV/0!</v>
      </c>
    </row>
    <row r="83" spans="1:18" ht="18" customHeight="1">
      <c r="A83" s="95" t="s">
        <v>22</v>
      </c>
      <c r="B83" s="96" t="s">
        <v>21</v>
      </c>
      <c r="C83" s="115">
        <f t="shared" si="39"/>
        <v>0</v>
      </c>
      <c r="D83" s="73">
        <v>0</v>
      </c>
      <c r="E83" s="97" t="e">
        <f t="shared" si="36"/>
        <v>#DIV/0!</v>
      </c>
      <c r="F83" s="74">
        <v>0</v>
      </c>
      <c r="G83" s="97" t="e">
        <f t="shared" si="40"/>
        <v>#DIV/0!</v>
      </c>
      <c r="H83" s="74">
        <v>0</v>
      </c>
      <c r="I83" s="97" t="e">
        <f t="shared" si="41"/>
        <v>#DIV/0!</v>
      </c>
      <c r="J83" s="74">
        <v>0</v>
      </c>
      <c r="K83" s="97" t="e">
        <f t="shared" si="37"/>
        <v>#DIV/0!</v>
      </c>
      <c r="L83" s="74">
        <v>0</v>
      </c>
      <c r="M83" s="97" t="e">
        <f t="shared" si="42"/>
        <v>#DIV/0!</v>
      </c>
      <c r="N83" s="74">
        <v>0</v>
      </c>
      <c r="O83" s="97" t="e">
        <f t="shared" si="38"/>
        <v>#DIV/0!</v>
      </c>
      <c r="P83" s="98">
        <f t="shared" si="45"/>
        <v>0</v>
      </c>
      <c r="Q83" s="110" t="e">
        <f t="shared" si="43"/>
        <v>#DIV/0!</v>
      </c>
      <c r="R83" s="243" t="e">
        <f t="shared" si="44"/>
        <v>#DIV/0!</v>
      </c>
    </row>
    <row r="84" spans="1:18" ht="18" customHeight="1">
      <c r="A84" s="92" t="s">
        <v>24</v>
      </c>
      <c r="B84" s="96" t="s">
        <v>27</v>
      </c>
      <c r="C84" s="115">
        <f t="shared" si="39"/>
        <v>0</v>
      </c>
      <c r="D84" s="73">
        <v>0</v>
      </c>
      <c r="E84" s="97" t="e">
        <f t="shared" si="36"/>
        <v>#DIV/0!</v>
      </c>
      <c r="F84" s="72">
        <v>0</v>
      </c>
      <c r="G84" s="97" t="e">
        <f t="shared" si="40"/>
        <v>#DIV/0!</v>
      </c>
      <c r="H84" s="72">
        <v>0</v>
      </c>
      <c r="I84" s="97" t="e">
        <f t="shared" si="41"/>
        <v>#DIV/0!</v>
      </c>
      <c r="J84" s="72">
        <v>0</v>
      </c>
      <c r="K84" s="97" t="e">
        <f t="shared" si="37"/>
        <v>#DIV/0!</v>
      </c>
      <c r="L84" s="72">
        <v>0</v>
      </c>
      <c r="M84" s="97" t="e">
        <f t="shared" si="42"/>
        <v>#DIV/0!</v>
      </c>
      <c r="N84" s="72">
        <v>0</v>
      </c>
      <c r="O84" s="97" t="e">
        <f t="shared" si="38"/>
        <v>#DIV/0!</v>
      </c>
      <c r="P84" s="98">
        <f t="shared" si="45"/>
        <v>0</v>
      </c>
      <c r="Q84" s="110" t="e">
        <f t="shared" si="43"/>
        <v>#DIV/0!</v>
      </c>
      <c r="R84" s="243" t="e">
        <f t="shared" si="44"/>
        <v>#DIV/0!</v>
      </c>
    </row>
    <row r="85" spans="1:18" ht="18" customHeight="1">
      <c r="A85" s="95" t="s">
        <v>26</v>
      </c>
      <c r="B85" s="96" t="s">
        <v>117</v>
      </c>
      <c r="C85" s="115">
        <f t="shared" si="39"/>
        <v>0</v>
      </c>
      <c r="D85" s="71">
        <v>0</v>
      </c>
      <c r="E85" s="97" t="e">
        <f t="shared" si="36"/>
        <v>#DIV/0!</v>
      </c>
      <c r="F85" s="74">
        <v>0</v>
      </c>
      <c r="G85" s="97" t="e">
        <f t="shared" si="40"/>
        <v>#DIV/0!</v>
      </c>
      <c r="H85" s="74">
        <v>0</v>
      </c>
      <c r="I85" s="97" t="e">
        <f t="shared" si="41"/>
        <v>#DIV/0!</v>
      </c>
      <c r="J85" s="74">
        <v>0</v>
      </c>
      <c r="K85" s="97" t="e">
        <f t="shared" si="37"/>
        <v>#DIV/0!</v>
      </c>
      <c r="L85" s="74">
        <v>0</v>
      </c>
      <c r="M85" s="97" t="e">
        <f t="shared" si="42"/>
        <v>#DIV/0!</v>
      </c>
      <c r="N85" s="74">
        <v>0</v>
      </c>
      <c r="O85" s="97" t="e">
        <f t="shared" si="38"/>
        <v>#DIV/0!</v>
      </c>
      <c r="P85" s="98">
        <f t="shared" si="45"/>
        <v>0</v>
      </c>
      <c r="Q85" s="110" t="e">
        <f t="shared" si="43"/>
        <v>#DIV/0!</v>
      </c>
      <c r="R85" s="243" t="e">
        <f t="shared" si="44"/>
        <v>#DIV/0!</v>
      </c>
    </row>
    <row r="86" spans="1:18" ht="18" customHeight="1">
      <c r="A86" s="92" t="s">
        <v>28</v>
      </c>
      <c r="B86" s="96" t="s">
        <v>29</v>
      </c>
      <c r="C86" s="115">
        <f t="shared" si="39"/>
        <v>0</v>
      </c>
      <c r="D86" s="73">
        <v>0</v>
      </c>
      <c r="E86" s="97" t="e">
        <f t="shared" si="36"/>
        <v>#DIV/0!</v>
      </c>
      <c r="F86" s="72">
        <v>0</v>
      </c>
      <c r="G86" s="97" t="e">
        <f t="shared" si="40"/>
        <v>#DIV/0!</v>
      </c>
      <c r="H86" s="72">
        <v>0</v>
      </c>
      <c r="I86" s="97" t="e">
        <f t="shared" si="41"/>
        <v>#DIV/0!</v>
      </c>
      <c r="J86" s="72">
        <v>0</v>
      </c>
      <c r="K86" s="97" t="e">
        <f t="shared" si="37"/>
        <v>#DIV/0!</v>
      </c>
      <c r="L86" s="72">
        <v>0</v>
      </c>
      <c r="M86" s="97" t="e">
        <f t="shared" si="42"/>
        <v>#DIV/0!</v>
      </c>
      <c r="N86" s="72">
        <v>0</v>
      </c>
      <c r="O86" s="97" t="e">
        <f t="shared" si="38"/>
        <v>#DIV/0!</v>
      </c>
      <c r="P86" s="98">
        <f t="shared" si="45"/>
        <v>0</v>
      </c>
      <c r="Q86" s="110" t="e">
        <f t="shared" si="43"/>
        <v>#DIV/0!</v>
      </c>
      <c r="R86" s="243" t="e">
        <f t="shared" si="44"/>
        <v>#DIV/0!</v>
      </c>
    </row>
    <row r="87" spans="1:18" ht="18" customHeight="1">
      <c r="A87" s="95" t="s">
        <v>30</v>
      </c>
      <c r="B87" s="99" t="s">
        <v>31</v>
      </c>
      <c r="C87" s="115">
        <f t="shared" si="39"/>
        <v>0</v>
      </c>
      <c r="D87" s="73">
        <v>0</v>
      </c>
      <c r="E87" s="97" t="e">
        <f t="shared" si="36"/>
        <v>#DIV/0!</v>
      </c>
      <c r="F87" s="74">
        <v>0</v>
      </c>
      <c r="G87" s="97" t="e">
        <f t="shared" si="40"/>
        <v>#DIV/0!</v>
      </c>
      <c r="H87" s="74">
        <v>0</v>
      </c>
      <c r="I87" s="97" t="e">
        <f t="shared" si="41"/>
        <v>#DIV/0!</v>
      </c>
      <c r="J87" s="74">
        <v>0</v>
      </c>
      <c r="K87" s="97" t="e">
        <f t="shared" si="37"/>
        <v>#DIV/0!</v>
      </c>
      <c r="L87" s="74">
        <v>0</v>
      </c>
      <c r="M87" s="97" t="e">
        <f t="shared" si="42"/>
        <v>#DIV/0!</v>
      </c>
      <c r="N87" s="74">
        <v>0</v>
      </c>
      <c r="O87" s="97" t="e">
        <f t="shared" si="38"/>
        <v>#DIV/0!</v>
      </c>
      <c r="P87" s="98">
        <f t="shared" si="45"/>
        <v>0</v>
      </c>
      <c r="Q87" s="110" t="e">
        <f t="shared" si="43"/>
        <v>#DIV/0!</v>
      </c>
      <c r="R87" s="243" t="e">
        <f t="shared" si="44"/>
        <v>#DIV/0!</v>
      </c>
    </row>
    <row r="88" spans="1:18" ht="18" customHeight="1">
      <c r="A88" s="92" t="s">
        <v>32</v>
      </c>
      <c r="B88" s="96" t="s">
        <v>23</v>
      </c>
      <c r="C88" s="115">
        <f t="shared" si="39"/>
        <v>0</v>
      </c>
      <c r="D88" s="73">
        <v>0</v>
      </c>
      <c r="E88" s="97" t="e">
        <f t="shared" si="36"/>
        <v>#DIV/0!</v>
      </c>
      <c r="F88" s="74">
        <v>0</v>
      </c>
      <c r="G88" s="97" t="e">
        <f t="shared" si="40"/>
        <v>#DIV/0!</v>
      </c>
      <c r="H88" s="74">
        <v>0</v>
      </c>
      <c r="I88" s="97" t="e">
        <f t="shared" si="41"/>
        <v>#DIV/0!</v>
      </c>
      <c r="J88" s="74">
        <v>0</v>
      </c>
      <c r="K88" s="97" t="e">
        <f t="shared" si="37"/>
        <v>#DIV/0!</v>
      </c>
      <c r="L88" s="74">
        <v>0</v>
      </c>
      <c r="M88" s="97" t="e">
        <f t="shared" si="42"/>
        <v>#DIV/0!</v>
      </c>
      <c r="N88" s="74">
        <v>0</v>
      </c>
      <c r="O88" s="97" t="e">
        <f t="shared" si="38"/>
        <v>#DIV/0!</v>
      </c>
      <c r="P88" s="98">
        <f t="shared" si="45"/>
        <v>0</v>
      </c>
      <c r="Q88" s="110" t="e">
        <f t="shared" si="43"/>
        <v>#DIV/0!</v>
      </c>
      <c r="R88" s="243" t="e">
        <f t="shared" si="44"/>
        <v>#DIV/0!</v>
      </c>
    </row>
    <row r="89" spans="1:18" ht="18" customHeight="1">
      <c r="A89" s="95" t="s">
        <v>34</v>
      </c>
      <c r="B89" s="96" t="s">
        <v>25</v>
      </c>
      <c r="C89" s="115">
        <f t="shared" si="39"/>
        <v>0</v>
      </c>
      <c r="D89" s="73">
        <v>0</v>
      </c>
      <c r="E89" s="97" t="e">
        <f t="shared" si="36"/>
        <v>#DIV/0!</v>
      </c>
      <c r="F89" s="74">
        <v>0</v>
      </c>
      <c r="G89" s="97" t="e">
        <f t="shared" si="40"/>
        <v>#DIV/0!</v>
      </c>
      <c r="H89" s="74">
        <v>0</v>
      </c>
      <c r="I89" s="97" t="e">
        <f t="shared" si="41"/>
        <v>#DIV/0!</v>
      </c>
      <c r="J89" s="74">
        <v>0</v>
      </c>
      <c r="K89" s="97" t="e">
        <f t="shared" si="37"/>
        <v>#DIV/0!</v>
      </c>
      <c r="L89" s="74">
        <v>0</v>
      </c>
      <c r="M89" s="97" t="e">
        <f t="shared" si="42"/>
        <v>#DIV/0!</v>
      </c>
      <c r="N89" s="74">
        <v>0</v>
      </c>
      <c r="O89" s="97" t="e">
        <f t="shared" si="38"/>
        <v>#DIV/0!</v>
      </c>
      <c r="P89" s="98">
        <f t="shared" si="45"/>
        <v>0</v>
      </c>
      <c r="Q89" s="110" t="e">
        <f t="shared" si="43"/>
        <v>#DIV/0!</v>
      </c>
      <c r="R89" s="243" t="e">
        <f t="shared" si="44"/>
        <v>#DIV/0!</v>
      </c>
    </row>
    <row r="90" spans="1:18" ht="18" customHeight="1">
      <c r="A90" s="92" t="s">
        <v>56</v>
      </c>
      <c r="B90" s="96" t="s">
        <v>118</v>
      </c>
      <c r="C90" s="115">
        <f t="shared" si="39"/>
        <v>0</v>
      </c>
      <c r="D90" s="73">
        <v>0</v>
      </c>
      <c r="E90" s="97" t="e">
        <f t="shared" si="36"/>
        <v>#DIV/0!</v>
      </c>
      <c r="F90" s="74">
        <v>0</v>
      </c>
      <c r="G90" s="97" t="e">
        <f t="shared" si="40"/>
        <v>#DIV/0!</v>
      </c>
      <c r="H90" s="74">
        <v>0</v>
      </c>
      <c r="I90" s="97" t="e">
        <f t="shared" si="41"/>
        <v>#DIV/0!</v>
      </c>
      <c r="J90" s="74">
        <v>0</v>
      </c>
      <c r="K90" s="97" t="e">
        <f t="shared" si="37"/>
        <v>#DIV/0!</v>
      </c>
      <c r="L90" s="74">
        <v>0</v>
      </c>
      <c r="M90" s="97" t="e">
        <f t="shared" si="42"/>
        <v>#DIV/0!</v>
      </c>
      <c r="N90" s="74">
        <v>0</v>
      </c>
      <c r="O90" s="97" t="e">
        <f t="shared" si="38"/>
        <v>#DIV/0!</v>
      </c>
      <c r="P90" s="98">
        <f t="shared" si="45"/>
        <v>0</v>
      </c>
      <c r="Q90" s="110" t="e">
        <f t="shared" si="43"/>
        <v>#DIV/0!</v>
      </c>
      <c r="R90" s="243" t="e">
        <f t="shared" si="44"/>
        <v>#DIV/0!</v>
      </c>
    </row>
    <row r="91" spans="1:18" ht="18" customHeight="1" thickBot="1">
      <c r="A91" s="92" t="s">
        <v>105</v>
      </c>
      <c r="B91" s="96" t="s">
        <v>33</v>
      </c>
      <c r="C91" s="115">
        <f t="shared" si="39"/>
        <v>0</v>
      </c>
      <c r="D91" s="69">
        <v>0</v>
      </c>
      <c r="E91" s="97" t="e">
        <f t="shared" si="36"/>
        <v>#DIV/0!</v>
      </c>
      <c r="F91" s="74">
        <v>0</v>
      </c>
      <c r="G91" s="97" t="e">
        <f t="shared" si="40"/>
        <v>#DIV/0!</v>
      </c>
      <c r="H91" s="74">
        <v>0</v>
      </c>
      <c r="I91" s="97" t="e">
        <f t="shared" si="41"/>
        <v>#DIV/0!</v>
      </c>
      <c r="J91" s="74">
        <v>0</v>
      </c>
      <c r="K91" s="97" t="e">
        <f t="shared" si="37"/>
        <v>#DIV/0!</v>
      </c>
      <c r="L91" s="74">
        <v>0</v>
      </c>
      <c r="M91" s="97" t="e">
        <f t="shared" si="42"/>
        <v>#DIV/0!</v>
      </c>
      <c r="N91" s="74">
        <v>0</v>
      </c>
      <c r="O91" s="97" t="e">
        <f t="shared" si="38"/>
        <v>#DIV/0!</v>
      </c>
      <c r="P91" s="98">
        <f t="shared" si="45"/>
        <v>0</v>
      </c>
      <c r="Q91" s="110" t="e">
        <f t="shared" si="43"/>
        <v>#DIV/0!</v>
      </c>
      <c r="R91" s="244" t="e">
        <f t="shared" si="44"/>
        <v>#DIV/0!</v>
      </c>
    </row>
    <row r="92" spans="1:18" ht="23.25" customHeight="1" thickBot="1">
      <c r="A92" s="269" t="s">
        <v>35</v>
      </c>
      <c r="B92" s="290"/>
      <c r="C92" s="102">
        <f>SUM(C75:C91)</f>
        <v>41</v>
      </c>
      <c r="D92" s="103">
        <f>SUM(D75:D91)</f>
        <v>0</v>
      </c>
      <c r="E92" s="104">
        <f t="shared" si="36"/>
        <v>0</v>
      </c>
      <c r="F92" s="105">
        <f>SUM(F75:F91)</f>
        <v>27</v>
      </c>
      <c r="G92" s="106">
        <f>F92/C92</f>
        <v>0.6585365853658537</v>
      </c>
      <c r="H92" s="105">
        <f>SUM(H75:H91)</f>
        <v>12</v>
      </c>
      <c r="I92" s="104">
        <f>H92/C92</f>
        <v>0.2926829268292683</v>
      </c>
      <c r="J92" s="105">
        <f>SUM(J75:J91)</f>
        <v>2</v>
      </c>
      <c r="K92" s="106">
        <f>J92/C92</f>
        <v>0.04878048780487805</v>
      </c>
      <c r="L92" s="105">
        <f>SUM(L75:L91)</f>
        <v>0</v>
      </c>
      <c r="M92" s="104">
        <f>L92/C92</f>
        <v>0</v>
      </c>
      <c r="N92" s="105">
        <f>SUM(N75:N91)</f>
        <v>0</v>
      </c>
      <c r="O92" s="106">
        <f>N92/C92</f>
        <v>0</v>
      </c>
      <c r="P92" s="107">
        <f>SUM(P75:P91)</f>
        <v>41</v>
      </c>
      <c r="Q92" s="106">
        <f>P92/C92</f>
        <v>1</v>
      </c>
      <c r="R92" s="108">
        <f t="shared" si="44"/>
        <v>2.3902439024390243</v>
      </c>
    </row>
    <row r="93" ht="12" customHeight="1"/>
    <row r="94" ht="24" customHeight="1">
      <c r="B94" s="77" t="s">
        <v>61</v>
      </c>
    </row>
    <row r="95" spans="2:3" ht="35.25" customHeight="1" thickBot="1">
      <c r="B95" s="77" t="s">
        <v>69</v>
      </c>
      <c r="C95" s="78"/>
    </row>
    <row r="96" spans="1:18" ht="15" customHeight="1">
      <c r="A96" s="263" t="s">
        <v>0</v>
      </c>
      <c r="B96" s="263" t="s">
        <v>1</v>
      </c>
      <c r="C96" s="267" t="s">
        <v>121</v>
      </c>
      <c r="D96" s="271" t="s">
        <v>49</v>
      </c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267" t="s">
        <v>7</v>
      </c>
      <c r="Q96" s="265" t="s">
        <v>47</v>
      </c>
      <c r="R96" s="263" t="s">
        <v>48</v>
      </c>
    </row>
    <row r="97" spans="1:18" ht="24" customHeight="1" thickBot="1">
      <c r="A97" s="264"/>
      <c r="B97" s="264"/>
      <c r="C97" s="268"/>
      <c r="D97" s="81" t="s">
        <v>2</v>
      </c>
      <c r="E97" s="82" t="s">
        <v>47</v>
      </c>
      <c r="F97" s="82" t="s">
        <v>119</v>
      </c>
      <c r="G97" s="83" t="s">
        <v>47</v>
      </c>
      <c r="H97" s="82" t="s">
        <v>3</v>
      </c>
      <c r="I97" s="82" t="s">
        <v>47</v>
      </c>
      <c r="J97" s="82" t="s">
        <v>4</v>
      </c>
      <c r="K97" s="83" t="s">
        <v>47</v>
      </c>
      <c r="L97" s="82" t="s">
        <v>5</v>
      </c>
      <c r="M97" s="82" t="s">
        <v>47</v>
      </c>
      <c r="N97" s="82" t="s">
        <v>6</v>
      </c>
      <c r="O97" s="83" t="s">
        <v>47</v>
      </c>
      <c r="P97" s="268"/>
      <c r="Q97" s="266"/>
      <c r="R97" s="264"/>
    </row>
    <row r="98" spans="1:18" ht="18" customHeight="1">
      <c r="A98" s="86" t="s">
        <v>8</v>
      </c>
      <c r="B98" s="87" t="s">
        <v>9</v>
      </c>
      <c r="C98" s="115">
        <f>SUM(D98,F98,H98,J98,L98,N98)</f>
        <v>4063</v>
      </c>
      <c r="D98" s="69">
        <v>39</v>
      </c>
      <c r="E98" s="97">
        <f aca="true" t="shared" si="46" ref="E98:E115">D98/C98</f>
        <v>0.009598818606940684</v>
      </c>
      <c r="F98" s="70">
        <v>991</v>
      </c>
      <c r="G98" s="97">
        <f>F98/C98</f>
        <v>0.24390844203790302</v>
      </c>
      <c r="H98" s="70">
        <v>1787</v>
      </c>
      <c r="I98" s="97">
        <f>H98/C98</f>
        <v>0.4398227910411026</v>
      </c>
      <c r="J98" s="70">
        <v>963</v>
      </c>
      <c r="K98" s="97">
        <f aca="true" t="shared" si="47" ref="K98:K114">J98/C98</f>
        <v>0.23701698252522765</v>
      </c>
      <c r="L98" s="70">
        <v>282</v>
      </c>
      <c r="M98" s="97">
        <f>L98/C98</f>
        <v>0.06940684223480187</v>
      </c>
      <c r="N98" s="70">
        <v>1</v>
      </c>
      <c r="O98" s="97">
        <f aca="true" t="shared" si="48" ref="O98:O114">N98/C98</f>
        <v>0.0002461235540241201</v>
      </c>
      <c r="P98" s="90">
        <f>C98-D98</f>
        <v>4024</v>
      </c>
      <c r="Q98" s="110">
        <f>P98/C98</f>
        <v>0.9904011813930593</v>
      </c>
      <c r="R98" s="245">
        <f>(D98*1+F98*2+H98*3+J98*4+L98*5+N98*6)/C98</f>
        <v>3.1134629584051194</v>
      </c>
    </row>
    <row r="99" spans="1:18" ht="33.75">
      <c r="A99" s="92" t="s">
        <v>10</v>
      </c>
      <c r="B99" s="93" t="s">
        <v>55</v>
      </c>
      <c r="C99" s="115">
        <f aca="true" t="shared" si="49" ref="C99:C114">SUM(D99,F99,H99,J99,L99,N99)</f>
        <v>0</v>
      </c>
      <c r="D99" s="71">
        <v>0</v>
      </c>
      <c r="E99" s="97" t="e">
        <f t="shared" si="46"/>
        <v>#DIV/0!</v>
      </c>
      <c r="F99" s="72">
        <v>0</v>
      </c>
      <c r="G99" s="97" t="e">
        <f>F99/C99</f>
        <v>#DIV/0!</v>
      </c>
      <c r="H99" s="72">
        <v>0</v>
      </c>
      <c r="I99" s="97" t="e">
        <f>H99/C99</f>
        <v>#DIV/0!</v>
      </c>
      <c r="J99" s="72">
        <v>0</v>
      </c>
      <c r="K99" s="97" t="e">
        <f t="shared" si="47"/>
        <v>#DIV/0!</v>
      </c>
      <c r="L99" s="72">
        <v>0</v>
      </c>
      <c r="M99" s="97" t="e">
        <f>L99/C99</f>
        <v>#DIV/0!</v>
      </c>
      <c r="N99" s="72">
        <v>0</v>
      </c>
      <c r="O99" s="97" t="e">
        <f t="shared" si="48"/>
        <v>#DIV/0!</v>
      </c>
      <c r="P99" s="90">
        <f>C99-D99</f>
        <v>0</v>
      </c>
      <c r="Q99" s="110" t="e">
        <f>P99/C99</f>
        <v>#DIV/0!</v>
      </c>
      <c r="R99" s="243" t="e">
        <f>(D99*1+F99*2+H99*3+J99*4+L99*5+N99*6)/C99</f>
        <v>#DIV/0!</v>
      </c>
    </row>
    <row r="100" spans="1:18" ht="18" customHeight="1">
      <c r="A100" s="95" t="s">
        <v>12</v>
      </c>
      <c r="B100" s="96" t="s">
        <v>11</v>
      </c>
      <c r="C100" s="115">
        <f t="shared" si="49"/>
        <v>2318</v>
      </c>
      <c r="D100" s="73">
        <v>63</v>
      </c>
      <c r="E100" s="97">
        <f t="shared" si="46"/>
        <v>0.027178602243313203</v>
      </c>
      <c r="F100" s="74">
        <v>571</v>
      </c>
      <c r="G100" s="97">
        <f aca="true" t="shared" si="50" ref="G100:G114">F100/C100</f>
        <v>0.2463330457290768</v>
      </c>
      <c r="H100" s="74">
        <v>833</v>
      </c>
      <c r="I100" s="97">
        <f aca="true" t="shared" si="51" ref="I100:I114">H100/C100</f>
        <v>0.35936151855047455</v>
      </c>
      <c r="J100" s="74">
        <v>567</v>
      </c>
      <c r="K100" s="97">
        <f t="shared" si="47"/>
        <v>0.24460742018981882</v>
      </c>
      <c r="L100" s="74">
        <v>263</v>
      </c>
      <c r="M100" s="97">
        <f aca="true" t="shared" si="52" ref="M100:M114">L100/C100</f>
        <v>0.11345987920621226</v>
      </c>
      <c r="N100" s="74">
        <v>21</v>
      </c>
      <c r="O100" s="97">
        <f t="shared" si="48"/>
        <v>0.0090595340811044</v>
      </c>
      <c r="P100" s="98">
        <f>C100-D100</f>
        <v>2255</v>
      </c>
      <c r="Q100" s="110">
        <f aca="true" t="shared" si="53" ref="Q100:Q114">P100/C100</f>
        <v>0.9728213977566867</v>
      </c>
      <c r="R100" s="243">
        <f aca="true" t="shared" si="54" ref="R100:R115">(D100*1+F100*2+H100*3+J100*4+L100*5+N100*6)/C100</f>
        <v>3.198015530629853</v>
      </c>
    </row>
    <row r="101" spans="1:18" ht="18" customHeight="1">
      <c r="A101" s="92" t="s">
        <v>14</v>
      </c>
      <c r="B101" s="99" t="s">
        <v>13</v>
      </c>
      <c r="C101" s="115">
        <f t="shared" si="49"/>
        <v>683</v>
      </c>
      <c r="D101" s="71">
        <v>13</v>
      </c>
      <c r="E101" s="97">
        <f t="shared" si="46"/>
        <v>0.01903367496339678</v>
      </c>
      <c r="F101" s="72">
        <v>148</v>
      </c>
      <c r="G101" s="97">
        <f t="shared" si="50"/>
        <v>0.21669106881405564</v>
      </c>
      <c r="H101" s="72">
        <v>257</v>
      </c>
      <c r="I101" s="97">
        <f t="shared" si="51"/>
        <v>0.3762811127379209</v>
      </c>
      <c r="J101" s="72">
        <v>191</v>
      </c>
      <c r="K101" s="97">
        <f t="shared" si="47"/>
        <v>0.2796486090775988</v>
      </c>
      <c r="L101" s="72">
        <v>66</v>
      </c>
      <c r="M101" s="97">
        <f t="shared" si="52"/>
        <v>0.09663250366032211</v>
      </c>
      <c r="N101" s="72">
        <v>8</v>
      </c>
      <c r="O101" s="97">
        <f t="shared" si="48"/>
        <v>0.01171303074670571</v>
      </c>
      <c r="P101" s="98">
        <f aca="true" t="shared" si="55" ref="P101:P114">C101-D101</f>
        <v>670</v>
      </c>
      <c r="Q101" s="110">
        <f t="shared" si="53"/>
        <v>0.9809663250366032</v>
      </c>
      <c r="R101" s="243">
        <f t="shared" si="54"/>
        <v>3.253294289897511</v>
      </c>
    </row>
    <row r="102" spans="1:18" ht="18" customHeight="1">
      <c r="A102" s="95" t="s">
        <v>15</v>
      </c>
      <c r="B102" s="96" t="s">
        <v>16</v>
      </c>
      <c r="C102" s="115">
        <f>SUM(D102,F102,H102,J102,L102,N102)</f>
        <v>709</v>
      </c>
      <c r="D102" s="73">
        <v>28</v>
      </c>
      <c r="E102" s="97">
        <f>D102/C102</f>
        <v>0.039492242595204514</v>
      </c>
      <c r="F102" s="74">
        <v>158</v>
      </c>
      <c r="G102" s="97">
        <f>F102/C102</f>
        <v>0.22284908321579688</v>
      </c>
      <c r="H102" s="74">
        <v>313</v>
      </c>
      <c r="I102" s="97">
        <f>H102/C102</f>
        <v>0.4414668547249647</v>
      </c>
      <c r="J102" s="74">
        <v>185</v>
      </c>
      <c r="K102" s="97">
        <f>J102/C102</f>
        <v>0.2609308885754584</v>
      </c>
      <c r="L102" s="74">
        <v>25</v>
      </c>
      <c r="M102" s="97">
        <f>L102/C102</f>
        <v>0.03526093088857546</v>
      </c>
      <c r="N102" s="74">
        <v>0</v>
      </c>
      <c r="O102" s="97">
        <f>N102/C102</f>
        <v>0</v>
      </c>
      <c r="P102" s="98">
        <f>C102-D102</f>
        <v>681</v>
      </c>
      <c r="Q102" s="110">
        <f>P102/C102</f>
        <v>0.9605077574047954</v>
      </c>
      <c r="R102" s="243">
        <f>(D102*1+F102*2+H102*3+J102*4+L102*5+N102*6)/C102</f>
        <v>3.0296191819464036</v>
      </c>
    </row>
    <row r="103" spans="1:18" ht="18" customHeight="1">
      <c r="A103" s="92" t="s">
        <v>17</v>
      </c>
      <c r="B103" s="96" t="s">
        <v>102</v>
      </c>
      <c r="C103" s="115">
        <f t="shared" si="49"/>
        <v>242</v>
      </c>
      <c r="D103" s="73">
        <v>2</v>
      </c>
      <c r="E103" s="97">
        <f t="shared" si="46"/>
        <v>0.008264462809917356</v>
      </c>
      <c r="F103" s="74">
        <v>59</v>
      </c>
      <c r="G103" s="97">
        <f t="shared" si="50"/>
        <v>0.24380165289256198</v>
      </c>
      <c r="H103" s="74">
        <v>114</v>
      </c>
      <c r="I103" s="97">
        <f t="shared" si="51"/>
        <v>0.47107438016528924</v>
      </c>
      <c r="J103" s="74">
        <v>43</v>
      </c>
      <c r="K103" s="97">
        <f t="shared" si="47"/>
        <v>0.17768595041322313</v>
      </c>
      <c r="L103" s="74">
        <v>24</v>
      </c>
      <c r="M103" s="97">
        <f t="shared" si="52"/>
        <v>0.09917355371900827</v>
      </c>
      <c r="N103" s="74">
        <v>0</v>
      </c>
      <c r="O103" s="97">
        <f t="shared" si="48"/>
        <v>0</v>
      </c>
      <c r="P103" s="98">
        <f t="shared" si="55"/>
        <v>240</v>
      </c>
      <c r="Q103" s="110">
        <f t="shared" si="53"/>
        <v>0.9917355371900827</v>
      </c>
      <c r="R103" s="243">
        <f t="shared" si="54"/>
        <v>3.115702479338843</v>
      </c>
    </row>
    <row r="104" spans="1:18" ht="18" customHeight="1">
      <c r="A104" s="95" t="s">
        <v>18</v>
      </c>
      <c r="B104" s="96" t="s">
        <v>103</v>
      </c>
      <c r="C104" s="115">
        <f t="shared" si="49"/>
        <v>6</v>
      </c>
      <c r="D104" s="73">
        <v>0</v>
      </c>
      <c r="E104" s="97">
        <f t="shared" si="46"/>
        <v>0</v>
      </c>
      <c r="F104" s="74">
        <v>3</v>
      </c>
      <c r="G104" s="97">
        <f t="shared" si="50"/>
        <v>0.5</v>
      </c>
      <c r="H104" s="74">
        <v>1</v>
      </c>
      <c r="I104" s="97">
        <f t="shared" si="51"/>
        <v>0.16666666666666666</v>
      </c>
      <c r="J104" s="74">
        <v>2</v>
      </c>
      <c r="K104" s="97">
        <f t="shared" si="47"/>
        <v>0.3333333333333333</v>
      </c>
      <c r="L104" s="74">
        <v>0</v>
      </c>
      <c r="M104" s="97">
        <f t="shared" si="52"/>
        <v>0</v>
      </c>
      <c r="N104" s="74">
        <v>0</v>
      </c>
      <c r="O104" s="97">
        <f t="shared" si="48"/>
        <v>0</v>
      </c>
      <c r="P104" s="98">
        <f t="shared" si="55"/>
        <v>6</v>
      </c>
      <c r="Q104" s="110">
        <f t="shared" si="53"/>
        <v>1</v>
      </c>
      <c r="R104" s="243">
        <f t="shared" si="54"/>
        <v>2.8333333333333335</v>
      </c>
    </row>
    <row r="105" spans="1:18" ht="18" customHeight="1">
      <c r="A105" s="92" t="s">
        <v>20</v>
      </c>
      <c r="B105" s="99" t="s">
        <v>19</v>
      </c>
      <c r="C105" s="115">
        <f t="shared" si="49"/>
        <v>1</v>
      </c>
      <c r="D105" s="71">
        <v>0</v>
      </c>
      <c r="E105" s="97">
        <f t="shared" si="46"/>
        <v>0</v>
      </c>
      <c r="F105" s="72">
        <v>0</v>
      </c>
      <c r="G105" s="97">
        <f t="shared" si="50"/>
        <v>0</v>
      </c>
      <c r="H105" s="72">
        <v>1</v>
      </c>
      <c r="I105" s="97">
        <f t="shared" si="51"/>
        <v>1</v>
      </c>
      <c r="J105" s="72">
        <v>0</v>
      </c>
      <c r="K105" s="97">
        <f t="shared" si="47"/>
        <v>0</v>
      </c>
      <c r="L105" s="72">
        <v>0</v>
      </c>
      <c r="M105" s="97">
        <f t="shared" si="52"/>
        <v>0</v>
      </c>
      <c r="N105" s="72">
        <v>0</v>
      </c>
      <c r="O105" s="97">
        <f t="shared" si="48"/>
        <v>0</v>
      </c>
      <c r="P105" s="98">
        <f t="shared" si="55"/>
        <v>1</v>
      </c>
      <c r="Q105" s="110">
        <f t="shared" si="53"/>
        <v>1</v>
      </c>
      <c r="R105" s="243">
        <f t="shared" si="54"/>
        <v>3</v>
      </c>
    </row>
    <row r="106" spans="1:18" ht="18" customHeight="1">
      <c r="A106" s="95" t="s">
        <v>22</v>
      </c>
      <c r="B106" s="96" t="s">
        <v>21</v>
      </c>
      <c r="C106" s="115">
        <f t="shared" si="49"/>
        <v>61</v>
      </c>
      <c r="D106" s="73">
        <v>1</v>
      </c>
      <c r="E106" s="97">
        <f t="shared" si="46"/>
        <v>0.01639344262295082</v>
      </c>
      <c r="F106" s="74">
        <v>7</v>
      </c>
      <c r="G106" s="97">
        <f t="shared" si="50"/>
        <v>0.11475409836065574</v>
      </c>
      <c r="H106" s="74">
        <v>17</v>
      </c>
      <c r="I106" s="97">
        <f t="shared" si="51"/>
        <v>0.2786885245901639</v>
      </c>
      <c r="J106" s="74">
        <v>25</v>
      </c>
      <c r="K106" s="97">
        <f t="shared" si="47"/>
        <v>0.4098360655737705</v>
      </c>
      <c r="L106" s="74">
        <v>10</v>
      </c>
      <c r="M106" s="97">
        <f t="shared" si="52"/>
        <v>0.16393442622950818</v>
      </c>
      <c r="N106" s="74">
        <v>1</v>
      </c>
      <c r="O106" s="97">
        <f t="shared" si="48"/>
        <v>0.01639344262295082</v>
      </c>
      <c r="P106" s="98">
        <f t="shared" si="55"/>
        <v>60</v>
      </c>
      <c r="Q106" s="110">
        <f t="shared" si="53"/>
        <v>0.9836065573770492</v>
      </c>
      <c r="R106" s="243">
        <f t="shared" si="54"/>
        <v>3.639344262295082</v>
      </c>
    </row>
    <row r="107" spans="1:18" ht="18" customHeight="1">
      <c r="A107" s="92" t="s">
        <v>24</v>
      </c>
      <c r="B107" s="96" t="s">
        <v>27</v>
      </c>
      <c r="C107" s="115">
        <f t="shared" si="49"/>
        <v>1</v>
      </c>
      <c r="D107" s="73">
        <v>0</v>
      </c>
      <c r="E107" s="97">
        <f t="shared" si="46"/>
        <v>0</v>
      </c>
      <c r="F107" s="72">
        <v>0</v>
      </c>
      <c r="G107" s="97">
        <f t="shared" si="50"/>
        <v>0</v>
      </c>
      <c r="H107" s="72">
        <v>0</v>
      </c>
      <c r="I107" s="97">
        <f t="shared" si="51"/>
        <v>0</v>
      </c>
      <c r="J107" s="72">
        <v>1</v>
      </c>
      <c r="K107" s="97">
        <f t="shared" si="47"/>
        <v>1</v>
      </c>
      <c r="L107" s="72">
        <v>0</v>
      </c>
      <c r="M107" s="97">
        <f t="shared" si="52"/>
        <v>0</v>
      </c>
      <c r="N107" s="72">
        <v>0</v>
      </c>
      <c r="O107" s="97">
        <f t="shared" si="48"/>
        <v>0</v>
      </c>
      <c r="P107" s="98">
        <f t="shared" si="55"/>
        <v>1</v>
      </c>
      <c r="Q107" s="110">
        <f t="shared" si="53"/>
        <v>1</v>
      </c>
      <c r="R107" s="243">
        <f t="shared" si="54"/>
        <v>4</v>
      </c>
    </row>
    <row r="108" spans="1:18" ht="18" customHeight="1">
      <c r="A108" s="95" t="s">
        <v>26</v>
      </c>
      <c r="B108" s="96" t="s">
        <v>117</v>
      </c>
      <c r="C108" s="115">
        <f t="shared" si="49"/>
        <v>0</v>
      </c>
      <c r="D108" s="71">
        <v>0</v>
      </c>
      <c r="E108" s="97" t="e">
        <f t="shared" si="46"/>
        <v>#DIV/0!</v>
      </c>
      <c r="F108" s="74">
        <v>0</v>
      </c>
      <c r="G108" s="97" t="e">
        <f t="shared" si="50"/>
        <v>#DIV/0!</v>
      </c>
      <c r="H108" s="74">
        <v>0</v>
      </c>
      <c r="I108" s="97" t="e">
        <f t="shared" si="51"/>
        <v>#DIV/0!</v>
      </c>
      <c r="J108" s="74">
        <v>0</v>
      </c>
      <c r="K108" s="97" t="e">
        <f t="shared" si="47"/>
        <v>#DIV/0!</v>
      </c>
      <c r="L108" s="74">
        <v>0</v>
      </c>
      <c r="M108" s="97" t="e">
        <f t="shared" si="52"/>
        <v>#DIV/0!</v>
      </c>
      <c r="N108" s="74">
        <v>0</v>
      </c>
      <c r="O108" s="97" t="e">
        <f t="shared" si="48"/>
        <v>#DIV/0!</v>
      </c>
      <c r="P108" s="98">
        <f t="shared" si="55"/>
        <v>0</v>
      </c>
      <c r="Q108" s="110" t="e">
        <f t="shared" si="53"/>
        <v>#DIV/0!</v>
      </c>
      <c r="R108" s="243" t="e">
        <f t="shared" si="54"/>
        <v>#DIV/0!</v>
      </c>
    </row>
    <row r="109" spans="1:18" ht="18" customHeight="1">
      <c r="A109" s="92" t="s">
        <v>28</v>
      </c>
      <c r="B109" s="96" t="s">
        <v>29</v>
      </c>
      <c r="C109" s="115">
        <f t="shared" si="49"/>
        <v>0</v>
      </c>
      <c r="D109" s="73">
        <v>0</v>
      </c>
      <c r="E109" s="97" t="e">
        <f t="shared" si="46"/>
        <v>#DIV/0!</v>
      </c>
      <c r="F109" s="72">
        <v>0</v>
      </c>
      <c r="G109" s="97" t="e">
        <f t="shared" si="50"/>
        <v>#DIV/0!</v>
      </c>
      <c r="H109" s="72">
        <v>0</v>
      </c>
      <c r="I109" s="97" t="e">
        <f t="shared" si="51"/>
        <v>#DIV/0!</v>
      </c>
      <c r="J109" s="72">
        <v>0</v>
      </c>
      <c r="K109" s="97" t="e">
        <f t="shared" si="47"/>
        <v>#DIV/0!</v>
      </c>
      <c r="L109" s="72">
        <v>0</v>
      </c>
      <c r="M109" s="97" t="e">
        <f t="shared" si="52"/>
        <v>#DIV/0!</v>
      </c>
      <c r="N109" s="72">
        <v>0</v>
      </c>
      <c r="O109" s="97" t="e">
        <f t="shared" si="48"/>
        <v>#DIV/0!</v>
      </c>
      <c r="P109" s="98">
        <f t="shared" si="55"/>
        <v>0</v>
      </c>
      <c r="Q109" s="110" t="e">
        <f t="shared" si="53"/>
        <v>#DIV/0!</v>
      </c>
      <c r="R109" s="243" t="e">
        <f t="shared" si="54"/>
        <v>#DIV/0!</v>
      </c>
    </row>
    <row r="110" spans="1:18" ht="18" customHeight="1">
      <c r="A110" s="95" t="s">
        <v>30</v>
      </c>
      <c r="B110" s="99" t="s">
        <v>31</v>
      </c>
      <c r="C110" s="115">
        <f t="shared" si="49"/>
        <v>0</v>
      </c>
      <c r="D110" s="73">
        <v>0</v>
      </c>
      <c r="E110" s="97" t="e">
        <f t="shared" si="46"/>
        <v>#DIV/0!</v>
      </c>
      <c r="F110" s="74">
        <v>0</v>
      </c>
      <c r="G110" s="97" t="e">
        <f t="shared" si="50"/>
        <v>#DIV/0!</v>
      </c>
      <c r="H110" s="74">
        <v>0</v>
      </c>
      <c r="I110" s="97" t="e">
        <f t="shared" si="51"/>
        <v>#DIV/0!</v>
      </c>
      <c r="J110" s="74">
        <v>0</v>
      </c>
      <c r="K110" s="97" t="e">
        <f t="shared" si="47"/>
        <v>#DIV/0!</v>
      </c>
      <c r="L110" s="74">
        <v>0</v>
      </c>
      <c r="M110" s="97" t="e">
        <f t="shared" si="52"/>
        <v>#DIV/0!</v>
      </c>
      <c r="N110" s="74">
        <v>0</v>
      </c>
      <c r="O110" s="97" t="e">
        <f t="shared" si="48"/>
        <v>#DIV/0!</v>
      </c>
      <c r="P110" s="98">
        <f t="shared" si="55"/>
        <v>0</v>
      </c>
      <c r="Q110" s="110" t="e">
        <f t="shared" si="53"/>
        <v>#DIV/0!</v>
      </c>
      <c r="R110" s="243" t="e">
        <f t="shared" si="54"/>
        <v>#DIV/0!</v>
      </c>
    </row>
    <row r="111" spans="1:18" ht="18" customHeight="1">
      <c r="A111" s="92" t="s">
        <v>32</v>
      </c>
      <c r="B111" s="96" t="s">
        <v>23</v>
      </c>
      <c r="C111" s="115">
        <f t="shared" si="49"/>
        <v>20</v>
      </c>
      <c r="D111" s="73">
        <v>0</v>
      </c>
      <c r="E111" s="97">
        <f t="shared" si="46"/>
        <v>0</v>
      </c>
      <c r="F111" s="74">
        <v>2</v>
      </c>
      <c r="G111" s="97">
        <f t="shared" si="50"/>
        <v>0.1</v>
      </c>
      <c r="H111" s="74">
        <v>3</v>
      </c>
      <c r="I111" s="97">
        <f t="shared" si="51"/>
        <v>0.15</v>
      </c>
      <c r="J111" s="74">
        <v>8</v>
      </c>
      <c r="K111" s="97">
        <f t="shared" si="47"/>
        <v>0.4</v>
      </c>
      <c r="L111" s="74">
        <v>7</v>
      </c>
      <c r="M111" s="97">
        <f t="shared" si="52"/>
        <v>0.35</v>
      </c>
      <c r="N111" s="74">
        <v>0</v>
      </c>
      <c r="O111" s="97">
        <f t="shared" si="48"/>
        <v>0</v>
      </c>
      <c r="P111" s="98">
        <f t="shared" si="55"/>
        <v>20</v>
      </c>
      <c r="Q111" s="110">
        <f t="shared" si="53"/>
        <v>1</v>
      </c>
      <c r="R111" s="243">
        <f t="shared" si="54"/>
        <v>4</v>
      </c>
    </row>
    <row r="112" spans="1:18" ht="18" customHeight="1">
      <c r="A112" s="95" t="s">
        <v>34</v>
      </c>
      <c r="B112" s="96" t="s">
        <v>25</v>
      </c>
      <c r="C112" s="115">
        <f t="shared" si="49"/>
        <v>12</v>
      </c>
      <c r="D112" s="73">
        <v>0</v>
      </c>
      <c r="E112" s="97">
        <f t="shared" si="46"/>
        <v>0</v>
      </c>
      <c r="F112" s="74">
        <v>1</v>
      </c>
      <c r="G112" s="97">
        <f t="shared" si="50"/>
        <v>0.08333333333333333</v>
      </c>
      <c r="H112" s="74">
        <v>0</v>
      </c>
      <c r="I112" s="97">
        <f t="shared" si="51"/>
        <v>0</v>
      </c>
      <c r="J112" s="74">
        <v>6</v>
      </c>
      <c r="K112" s="97">
        <f t="shared" si="47"/>
        <v>0.5</v>
      </c>
      <c r="L112" s="74">
        <v>4</v>
      </c>
      <c r="M112" s="97">
        <f t="shared" si="52"/>
        <v>0.3333333333333333</v>
      </c>
      <c r="N112" s="74">
        <v>1</v>
      </c>
      <c r="O112" s="97">
        <f t="shared" si="48"/>
        <v>0.08333333333333333</v>
      </c>
      <c r="P112" s="98">
        <f t="shared" si="55"/>
        <v>12</v>
      </c>
      <c r="Q112" s="110">
        <f t="shared" si="53"/>
        <v>1</v>
      </c>
      <c r="R112" s="243">
        <f t="shared" si="54"/>
        <v>4.333333333333333</v>
      </c>
    </row>
    <row r="113" spans="1:18" ht="18" customHeight="1">
      <c r="A113" s="92" t="s">
        <v>56</v>
      </c>
      <c r="B113" s="96" t="s">
        <v>118</v>
      </c>
      <c r="C113" s="115">
        <f t="shared" si="49"/>
        <v>0</v>
      </c>
      <c r="D113" s="73">
        <v>0</v>
      </c>
      <c r="E113" s="97" t="e">
        <f t="shared" si="46"/>
        <v>#DIV/0!</v>
      </c>
      <c r="F113" s="74">
        <v>0</v>
      </c>
      <c r="G113" s="97" t="e">
        <f t="shared" si="50"/>
        <v>#DIV/0!</v>
      </c>
      <c r="H113" s="74">
        <v>0</v>
      </c>
      <c r="I113" s="97" t="e">
        <f t="shared" si="51"/>
        <v>#DIV/0!</v>
      </c>
      <c r="J113" s="74">
        <v>0</v>
      </c>
      <c r="K113" s="97" t="e">
        <f t="shared" si="47"/>
        <v>#DIV/0!</v>
      </c>
      <c r="L113" s="74">
        <v>0</v>
      </c>
      <c r="M113" s="97" t="e">
        <f t="shared" si="52"/>
        <v>#DIV/0!</v>
      </c>
      <c r="N113" s="74">
        <v>0</v>
      </c>
      <c r="O113" s="97" t="e">
        <f t="shared" si="48"/>
        <v>#DIV/0!</v>
      </c>
      <c r="P113" s="98">
        <f t="shared" si="55"/>
        <v>0</v>
      </c>
      <c r="Q113" s="110" t="e">
        <f t="shared" si="53"/>
        <v>#DIV/0!</v>
      </c>
      <c r="R113" s="243" t="e">
        <f t="shared" si="54"/>
        <v>#DIV/0!</v>
      </c>
    </row>
    <row r="114" spans="1:18" ht="18" customHeight="1" thickBot="1">
      <c r="A114" s="92" t="s">
        <v>105</v>
      </c>
      <c r="B114" s="96" t="s">
        <v>33</v>
      </c>
      <c r="C114" s="115">
        <f t="shared" si="49"/>
        <v>0</v>
      </c>
      <c r="D114" s="69">
        <v>0</v>
      </c>
      <c r="E114" s="97" t="e">
        <f t="shared" si="46"/>
        <v>#DIV/0!</v>
      </c>
      <c r="F114" s="74">
        <v>0</v>
      </c>
      <c r="G114" s="97" t="e">
        <f t="shared" si="50"/>
        <v>#DIV/0!</v>
      </c>
      <c r="H114" s="74">
        <v>0</v>
      </c>
      <c r="I114" s="97" t="e">
        <f t="shared" si="51"/>
        <v>#DIV/0!</v>
      </c>
      <c r="J114" s="74">
        <v>0</v>
      </c>
      <c r="K114" s="97" t="e">
        <f t="shared" si="47"/>
        <v>#DIV/0!</v>
      </c>
      <c r="L114" s="74">
        <v>0</v>
      </c>
      <c r="M114" s="97" t="e">
        <f t="shared" si="52"/>
        <v>#DIV/0!</v>
      </c>
      <c r="N114" s="74">
        <v>0</v>
      </c>
      <c r="O114" s="97" t="e">
        <f t="shared" si="48"/>
        <v>#DIV/0!</v>
      </c>
      <c r="P114" s="98">
        <f t="shared" si="55"/>
        <v>0</v>
      </c>
      <c r="Q114" s="110" t="e">
        <f t="shared" si="53"/>
        <v>#DIV/0!</v>
      </c>
      <c r="R114" s="244" t="e">
        <f t="shared" si="54"/>
        <v>#DIV/0!</v>
      </c>
    </row>
    <row r="115" spans="1:18" ht="23.25" customHeight="1" thickBot="1">
      <c r="A115" s="269" t="s">
        <v>35</v>
      </c>
      <c r="B115" s="270"/>
      <c r="C115" s="102">
        <f>SUM(C98:C114)</f>
        <v>8116</v>
      </c>
      <c r="D115" s="103">
        <f>SUM(D98:D114)</f>
        <v>146</v>
      </c>
      <c r="E115" s="104">
        <f t="shared" si="46"/>
        <v>0.017989157220305568</v>
      </c>
      <c r="F115" s="105">
        <f>SUM(F98:F114)</f>
        <v>1940</v>
      </c>
      <c r="G115" s="106">
        <f>F115/C115</f>
        <v>0.23903400689995072</v>
      </c>
      <c r="H115" s="105">
        <f>SUM(H98:H114)</f>
        <v>3326</v>
      </c>
      <c r="I115" s="104">
        <f>H115/C115</f>
        <v>0.4098077870872351</v>
      </c>
      <c r="J115" s="105">
        <f>SUM(J98:J114)</f>
        <v>1991</v>
      </c>
      <c r="K115" s="106">
        <f>J115/C115</f>
        <v>0.2453178905864958</v>
      </c>
      <c r="L115" s="105">
        <f>SUM(L98:L114)</f>
        <v>681</v>
      </c>
      <c r="M115" s="104">
        <f>L115/C115</f>
        <v>0.08390832922621981</v>
      </c>
      <c r="N115" s="105">
        <f>SUM(N98:N114)</f>
        <v>32</v>
      </c>
      <c r="O115" s="106">
        <f>N115/C115</f>
        <v>0.003942828979793002</v>
      </c>
      <c r="P115" s="107">
        <f>SUM(P98:P114)</f>
        <v>7970</v>
      </c>
      <c r="Q115" s="106">
        <f>P115/C115</f>
        <v>0.9820108427796944</v>
      </c>
      <c r="R115" s="108">
        <f t="shared" si="54"/>
        <v>3.1499507146377526</v>
      </c>
    </row>
    <row r="116" ht="12" customHeight="1"/>
    <row r="117" ht="24" customHeight="1">
      <c r="B117" s="77" t="s">
        <v>62</v>
      </c>
    </row>
    <row r="118" spans="2:3" ht="35.25" customHeight="1" thickBot="1">
      <c r="B118" s="77" t="s">
        <v>70</v>
      </c>
      <c r="C118" s="78"/>
    </row>
    <row r="119" spans="1:18" ht="15" customHeight="1">
      <c r="A119" s="263" t="s">
        <v>0</v>
      </c>
      <c r="B119" s="263" t="s">
        <v>1</v>
      </c>
      <c r="C119" s="267" t="s">
        <v>121</v>
      </c>
      <c r="D119" s="271" t="s">
        <v>49</v>
      </c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2"/>
      <c r="P119" s="267" t="s">
        <v>7</v>
      </c>
      <c r="Q119" s="265" t="s">
        <v>47</v>
      </c>
      <c r="R119" s="263" t="s">
        <v>48</v>
      </c>
    </row>
    <row r="120" spans="1:18" ht="24" customHeight="1" thickBot="1">
      <c r="A120" s="264"/>
      <c r="B120" s="264"/>
      <c r="C120" s="268"/>
      <c r="D120" s="81" t="s">
        <v>2</v>
      </c>
      <c r="E120" s="82" t="s">
        <v>47</v>
      </c>
      <c r="F120" s="82" t="s">
        <v>119</v>
      </c>
      <c r="G120" s="83" t="s">
        <v>47</v>
      </c>
      <c r="H120" s="82" t="s">
        <v>3</v>
      </c>
      <c r="I120" s="82" t="s">
        <v>47</v>
      </c>
      <c r="J120" s="82" t="s">
        <v>4</v>
      </c>
      <c r="K120" s="83" t="s">
        <v>47</v>
      </c>
      <c r="L120" s="82" t="s">
        <v>5</v>
      </c>
      <c r="M120" s="82" t="s">
        <v>47</v>
      </c>
      <c r="N120" s="82" t="s">
        <v>6</v>
      </c>
      <c r="O120" s="83" t="s">
        <v>47</v>
      </c>
      <c r="P120" s="268"/>
      <c r="Q120" s="266"/>
      <c r="R120" s="264"/>
    </row>
    <row r="121" spans="1:18" ht="18" customHeight="1">
      <c r="A121" s="86" t="s">
        <v>8</v>
      </c>
      <c r="B121" s="87" t="s">
        <v>9</v>
      </c>
      <c r="C121" s="115">
        <f>SUM(D121,F121,H121,J121,L121,N121)</f>
        <v>665</v>
      </c>
      <c r="D121" s="69">
        <v>18</v>
      </c>
      <c r="E121" s="97">
        <f aca="true" t="shared" si="56" ref="E121:E138">D121/C121</f>
        <v>0.02706766917293233</v>
      </c>
      <c r="F121" s="70">
        <v>296</v>
      </c>
      <c r="G121" s="97">
        <f>F121/C121</f>
        <v>0.44511278195488724</v>
      </c>
      <c r="H121" s="70">
        <v>287</v>
      </c>
      <c r="I121" s="97">
        <f>H121/C121</f>
        <v>0.43157894736842106</v>
      </c>
      <c r="J121" s="70">
        <v>58</v>
      </c>
      <c r="K121" s="97">
        <f aca="true" t="shared" si="57" ref="K121:K137">J121/C121</f>
        <v>0.08721804511278196</v>
      </c>
      <c r="L121" s="70">
        <v>6</v>
      </c>
      <c r="M121" s="97">
        <f>L121/C121</f>
        <v>0.009022556390977444</v>
      </c>
      <c r="N121" s="70">
        <v>0</v>
      </c>
      <c r="O121" s="97">
        <f aca="true" t="shared" si="58" ref="O121:O137">N121/C121</f>
        <v>0</v>
      </c>
      <c r="P121" s="90">
        <f>C121-D121</f>
        <v>647</v>
      </c>
      <c r="Q121" s="110">
        <f>P121/C121</f>
        <v>0.9729323308270676</v>
      </c>
      <c r="R121" s="245">
        <f>(D121*1+F121*2+H121*3+J121*4+L121*5+N121*6)/C121</f>
        <v>2.606015037593985</v>
      </c>
    </row>
    <row r="122" spans="1:18" ht="33.75">
      <c r="A122" s="92" t="s">
        <v>10</v>
      </c>
      <c r="B122" s="93" t="s">
        <v>55</v>
      </c>
      <c r="C122" s="115">
        <f aca="true" t="shared" si="59" ref="C122:C137">SUM(D122,F122,H122,J122,L122,N122)</f>
        <v>0</v>
      </c>
      <c r="D122" s="71">
        <v>0</v>
      </c>
      <c r="E122" s="97" t="e">
        <f t="shared" si="56"/>
        <v>#DIV/0!</v>
      </c>
      <c r="F122" s="72">
        <v>0</v>
      </c>
      <c r="G122" s="97" t="e">
        <f>F122/C122</f>
        <v>#DIV/0!</v>
      </c>
      <c r="H122" s="72">
        <v>0</v>
      </c>
      <c r="I122" s="97" t="e">
        <f>H122/C122</f>
        <v>#DIV/0!</v>
      </c>
      <c r="J122" s="72">
        <v>0</v>
      </c>
      <c r="K122" s="97" t="e">
        <f t="shared" si="57"/>
        <v>#DIV/0!</v>
      </c>
      <c r="L122" s="72">
        <v>0</v>
      </c>
      <c r="M122" s="97" t="e">
        <f>L122/C122</f>
        <v>#DIV/0!</v>
      </c>
      <c r="N122" s="72">
        <v>0</v>
      </c>
      <c r="O122" s="97" t="e">
        <f t="shared" si="58"/>
        <v>#DIV/0!</v>
      </c>
      <c r="P122" s="90">
        <f>C122-D122</f>
        <v>0</v>
      </c>
      <c r="Q122" s="110" t="e">
        <f>P122/C122</f>
        <v>#DIV/0!</v>
      </c>
      <c r="R122" s="243" t="e">
        <f>(D122*1+F122*2+H122*3+J122*4+L122*5+N122*6)/C122</f>
        <v>#DIV/0!</v>
      </c>
    </row>
    <row r="123" spans="1:18" ht="18" customHeight="1">
      <c r="A123" s="95" t="s">
        <v>12</v>
      </c>
      <c r="B123" s="96" t="s">
        <v>11</v>
      </c>
      <c r="C123" s="115">
        <f t="shared" si="59"/>
        <v>370</v>
      </c>
      <c r="D123" s="73">
        <v>25</v>
      </c>
      <c r="E123" s="97">
        <f t="shared" si="56"/>
        <v>0.06756756756756757</v>
      </c>
      <c r="F123" s="74">
        <v>177</v>
      </c>
      <c r="G123" s="97">
        <f aca="true" t="shared" si="60" ref="G123:G137">F123/C123</f>
        <v>0.4783783783783784</v>
      </c>
      <c r="H123" s="74">
        <v>117</v>
      </c>
      <c r="I123" s="97">
        <f aca="true" t="shared" si="61" ref="I123:I137">H123/C123</f>
        <v>0.3162162162162162</v>
      </c>
      <c r="J123" s="74">
        <v>47</v>
      </c>
      <c r="K123" s="97">
        <f t="shared" si="57"/>
        <v>0.12702702702702703</v>
      </c>
      <c r="L123" s="74">
        <v>4</v>
      </c>
      <c r="M123" s="97">
        <f aca="true" t="shared" si="62" ref="M123:M137">L123/C123</f>
        <v>0.010810810810810811</v>
      </c>
      <c r="N123" s="74">
        <v>0</v>
      </c>
      <c r="O123" s="97">
        <f t="shared" si="58"/>
        <v>0</v>
      </c>
      <c r="P123" s="98">
        <f>C123-D123</f>
        <v>345</v>
      </c>
      <c r="Q123" s="110">
        <f aca="true" t="shared" si="63" ref="Q123:Q137">P123/C123</f>
        <v>0.9324324324324325</v>
      </c>
      <c r="R123" s="243">
        <f aca="true" t="shared" si="64" ref="R123:R138">(D123*1+F123*2+H123*3+J123*4+L123*5+N123*6)/C123</f>
        <v>2.535135135135135</v>
      </c>
    </row>
    <row r="124" spans="1:18" ht="18" customHeight="1">
      <c r="A124" s="92" t="s">
        <v>14</v>
      </c>
      <c r="B124" s="99" t="s">
        <v>13</v>
      </c>
      <c r="C124" s="115">
        <f t="shared" si="59"/>
        <v>117</v>
      </c>
      <c r="D124" s="71">
        <v>3</v>
      </c>
      <c r="E124" s="97">
        <f t="shared" si="56"/>
        <v>0.02564102564102564</v>
      </c>
      <c r="F124" s="72">
        <v>41</v>
      </c>
      <c r="G124" s="97">
        <f t="shared" si="60"/>
        <v>0.3504273504273504</v>
      </c>
      <c r="H124" s="72">
        <v>51</v>
      </c>
      <c r="I124" s="97">
        <f t="shared" si="61"/>
        <v>0.4358974358974359</v>
      </c>
      <c r="J124" s="72">
        <v>18</v>
      </c>
      <c r="K124" s="97">
        <f t="shared" si="57"/>
        <v>0.15384615384615385</v>
      </c>
      <c r="L124" s="72">
        <v>4</v>
      </c>
      <c r="M124" s="97">
        <f t="shared" si="62"/>
        <v>0.03418803418803419</v>
      </c>
      <c r="N124" s="72">
        <v>0</v>
      </c>
      <c r="O124" s="97">
        <f t="shared" si="58"/>
        <v>0</v>
      </c>
      <c r="P124" s="98">
        <f aca="true" t="shared" si="65" ref="P124:P137">C124-D124</f>
        <v>114</v>
      </c>
      <c r="Q124" s="110">
        <f t="shared" si="63"/>
        <v>0.9743589743589743</v>
      </c>
      <c r="R124" s="243">
        <f t="shared" si="64"/>
        <v>2.8205128205128207</v>
      </c>
    </row>
    <row r="125" spans="1:18" ht="18" customHeight="1">
      <c r="A125" s="95" t="s">
        <v>15</v>
      </c>
      <c r="B125" s="96" t="s">
        <v>16</v>
      </c>
      <c r="C125" s="115">
        <f>SUM(D125,F125,H125,J125,L125,N125)</f>
        <v>160</v>
      </c>
      <c r="D125" s="73">
        <v>22</v>
      </c>
      <c r="E125" s="97">
        <f>D125/C125</f>
        <v>0.1375</v>
      </c>
      <c r="F125" s="74">
        <v>69</v>
      </c>
      <c r="G125" s="97">
        <f>F125/C125</f>
        <v>0.43125</v>
      </c>
      <c r="H125" s="74">
        <v>61</v>
      </c>
      <c r="I125" s="97">
        <f>H125/C125</f>
        <v>0.38125</v>
      </c>
      <c r="J125" s="74">
        <v>8</v>
      </c>
      <c r="K125" s="97">
        <f>J125/C125</f>
        <v>0.05</v>
      </c>
      <c r="L125" s="74">
        <v>0</v>
      </c>
      <c r="M125" s="97">
        <f>L125/C125</f>
        <v>0</v>
      </c>
      <c r="N125" s="74">
        <v>0</v>
      </c>
      <c r="O125" s="97">
        <f>N125/C125</f>
        <v>0</v>
      </c>
      <c r="P125" s="98">
        <f>C125-D125</f>
        <v>138</v>
      </c>
      <c r="Q125" s="110">
        <f>P125/C125</f>
        <v>0.8625</v>
      </c>
      <c r="R125" s="243">
        <f>(D125*1+F125*2+H125*3+J125*4+L125*5+N125*6)/C125</f>
        <v>2.34375</v>
      </c>
    </row>
    <row r="126" spans="1:18" ht="18" customHeight="1">
      <c r="A126" s="92" t="s">
        <v>17</v>
      </c>
      <c r="B126" s="96" t="s">
        <v>102</v>
      </c>
      <c r="C126" s="115">
        <f t="shared" si="59"/>
        <v>19</v>
      </c>
      <c r="D126" s="73">
        <v>2</v>
      </c>
      <c r="E126" s="97">
        <f t="shared" si="56"/>
        <v>0.10526315789473684</v>
      </c>
      <c r="F126" s="74">
        <v>11</v>
      </c>
      <c r="G126" s="97">
        <f t="shared" si="60"/>
        <v>0.5789473684210527</v>
      </c>
      <c r="H126" s="74">
        <v>4</v>
      </c>
      <c r="I126" s="97">
        <f t="shared" si="61"/>
        <v>0.21052631578947367</v>
      </c>
      <c r="J126" s="74">
        <v>2</v>
      </c>
      <c r="K126" s="97">
        <f t="shared" si="57"/>
        <v>0.10526315789473684</v>
      </c>
      <c r="L126" s="74">
        <v>0</v>
      </c>
      <c r="M126" s="97">
        <f t="shared" si="62"/>
        <v>0</v>
      </c>
      <c r="N126" s="74">
        <v>0</v>
      </c>
      <c r="O126" s="97">
        <f t="shared" si="58"/>
        <v>0</v>
      </c>
      <c r="P126" s="98">
        <f t="shared" si="65"/>
        <v>17</v>
      </c>
      <c r="Q126" s="110">
        <f t="shared" si="63"/>
        <v>0.8947368421052632</v>
      </c>
      <c r="R126" s="243">
        <f t="shared" si="64"/>
        <v>2.3157894736842106</v>
      </c>
    </row>
    <row r="127" spans="1:18" ht="18" customHeight="1">
      <c r="A127" s="95" t="s">
        <v>18</v>
      </c>
      <c r="B127" s="96" t="s">
        <v>103</v>
      </c>
      <c r="C127" s="115">
        <f t="shared" si="59"/>
        <v>0</v>
      </c>
      <c r="D127" s="73">
        <v>0</v>
      </c>
      <c r="E127" s="97" t="e">
        <f t="shared" si="56"/>
        <v>#DIV/0!</v>
      </c>
      <c r="F127" s="74">
        <v>0</v>
      </c>
      <c r="G127" s="97" t="e">
        <f t="shared" si="60"/>
        <v>#DIV/0!</v>
      </c>
      <c r="H127" s="74">
        <v>0</v>
      </c>
      <c r="I127" s="97" t="e">
        <f t="shared" si="61"/>
        <v>#DIV/0!</v>
      </c>
      <c r="J127" s="74">
        <v>0</v>
      </c>
      <c r="K127" s="97" t="e">
        <f t="shared" si="57"/>
        <v>#DIV/0!</v>
      </c>
      <c r="L127" s="74">
        <v>0</v>
      </c>
      <c r="M127" s="97" t="e">
        <f t="shared" si="62"/>
        <v>#DIV/0!</v>
      </c>
      <c r="N127" s="74">
        <v>0</v>
      </c>
      <c r="O127" s="97" t="e">
        <f t="shared" si="58"/>
        <v>#DIV/0!</v>
      </c>
      <c r="P127" s="98">
        <f t="shared" si="65"/>
        <v>0</v>
      </c>
      <c r="Q127" s="110" t="e">
        <f t="shared" si="63"/>
        <v>#DIV/0!</v>
      </c>
      <c r="R127" s="243" t="e">
        <f t="shared" si="64"/>
        <v>#DIV/0!</v>
      </c>
    </row>
    <row r="128" spans="1:18" ht="18" customHeight="1">
      <c r="A128" s="92" t="s">
        <v>20</v>
      </c>
      <c r="B128" s="99" t="s">
        <v>19</v>
      </c>
      <c r="C128" s="115">
        <f t="shared" si="59"/>
        <v>0</v>
      </c>
      <c r="D128" s="71">
        <v>0</v>
      </c>
      <c r="E128" s="97" t="e">
        <f t="shared" si="56"/>
        <v>#DIV/0!</v>
      </c>
      <c r="F128" s="72">
        <v>0</v>
      </c>
      <c r="G128" s="97" t="e">
        <f t="shared" si="60"/>
        <v>#DIV/0!</v>
      </c>
      <c r="H128" s="72">
        <v>0</v>
      </c>
      <c r="I128" s="97" t="e">
        <f t="shared" si="61"/>
        <v>#DIV/0!</v>
      </c>
      <c r="J128" s="72">
        <v>0</v>
      </c>
      <c r="K128" s="97" t="e">
        <f t="shared" si="57"/>
        <v>#DIV/0!</v>
      </c>
      <c r="L128" s="72">
        <v>0</v>
      </c>
      <c r="M128" s="97" t="e">
        <f t="shared" si="62"/>
        <v>#DIV/0!</v>
      </c>
      <c r="N128" s="72">
        <v>0</v>
      </c>
      <c r="O128" s="97" t="e">
        <f t="shared" si="58"/>
        <v>#DIV/0!</v>
      </c>
      <c r="P128" s="98">
        <f t="shared" si="65"/>
        <v>0</v>
      </c>
      <c r="Q128" s="110" t="e">
        <f t="shared" si="63"/>
        <v>#DIV/0!</v>
      </c>
      <c r="R128" s="243" t="e">
        <f t="shared" si="64"/>
        <v>#DIV/0!</v>
      </c>
    </row>
    <row r="129" spans="1:18" ht="18" customHeight="1">
      <c r="A129" s="95" t="s">
        <v>22</v>
      </c>
      <c r="B129" s="96" t="s">
        <v>21</v>
      </c>
      <c r="C129" s="115">
        <f t="shared" si="59"/>
        <v>5</v>
      </c>
      <c r="D129" s="73">
        <v>0</v>
      </c>
      <c r="E129" s="97">
        <f t="shared" si="56"/>
        <v>0</v>
      </c>
      <c r="F129" s="74">
        <v>4</v>
      </c>
      <c r="G129" s="97">
        <f t="shared" si="60"/>
        <v>0.8</v>
      </c>
      <c r="H129" s="74">
        <v>1</v>
      </c>
      <c r="I129" s="97">
        <f t="shared" si="61"/>
        <v>0.2</v>
      </c>
      <c r="J129" s="74">
        <v>0</v>
      </c>
      <c r="K129" s="97">
        <f t="shared" si="57"/>
        <v>0</v>
      </c>
      <c r="L129" s="74">
        <v>0</v>
      </c>
      <c r="M129" s="97">
        <f t="shared" si="62"/>
        <v>0</v>
      </c>
      <c r="N129" s="74">
        <v>0</v>
      </c>
      <c r="O129" s="97">
        <f t="shared" si="58"/>
        <v>0</v>
      </c>
      <c r="P129" s="98">
        <f t="shared" si="65"/>
        <v>5</v>
      </c>
      <c r="Q129" s="110">
        <f t="shared" si="63"/>
        <v>1</v>
      </c>
      <c r="R129" s="243">
        <f t="shared" si="64"/>
        <v>2.2</v>
      </c>
    </row>
    <row r="130" spans="1:18" ht="18" customHeight="1">
      <c r="A130" s="92" t="s">
        <v>24</v>
      </c>
      <c r="B130" s="96" t="s">
        <v>27</v>
      </c>
      <c r="C130" s="115">
        <f t="shared" si="59"/>
        <v>0</v>
      </c>
      <c r="D130" s="73">
        <v>0</v>
      </c>
      <c r="E130" s="97" t="e">
        <f t="shared" si="56"/>
        <v>#DIV/0!</v>
      </c>
      <c r="F130" s="72">
        <v>0</v>
      </c>
      <c r="G130" s="97" t="e">
        <f t="shared" si="60"/>
        <v>#DIV/0!</v>
      </c>
      <c r="H130" s="72">
        <v>0</v>
      </c>
      <c r="I130" s="97" t="e">
        <f t="shared" si="61"/>
        <v>#DIV/0!</v>
      </c>
      <c r="J130" s="72">
        <v>0</v>
      </c>
      <c r="K130" s="97" t="e">
        <f t="shared" si="57"/>
        <v>#DIV/0!</v>
      </c>
      <c r="L130" s="72">
        <v>0</v>
      </c>
      <c r="M130" s="97" t="e">
        <f t="shared" si="62"/>
        <v>#DIV/0!</v>
      </c>
      <c r="N130" s="72">
        <v>0</v>
      </c>
      <c r="O130" s="97" t="e">
        <f t="shared" si="58"/>
        <v>#DIV/0!</v>
      </c>
      <c r="P130" s="98">
        <f t="shared" si="65"/>
        <v>0</v>
      </c>
      <c r="Q130" s="110" t="e">
        <f t="shared" si="63"/>
        <v>#DIV/0!</v>
      </c>
      <c r="R130" s="243" t="e">
        <f t="shared" si="64"/>
        <v>#DIV/0!</v>
      </c>
    </row>
    <row r="131" spans="1:18" ht="18" customHeight="1">
      <c r="A131" s="95" t="s">
        <v>26</v>
      </c>
      <c r="B131" s="96" t="s">
        <v>117</v>
      </c>
      <c r="C131" s="115">
        <f t="shared" si="59"/>
        <v>0</v>
      </c>
      <c r="D131" s="71">
        <v>0</v>
      </c>
      <c r="E131" s="97" t="e">
        <f t="shared" si="56"/>
        <v>#DIV/0!</v>
      </c>
      <c r="F131" s="74">
        <v>0</v>
      </c>
      <c r="G131" s="97" t="e">
        <f t="shared" si="60"/>
        <v>#DIV/0!</v>
      </c>
      <c r="H131" s="74">
        <v>0</v>
      </c>
      <c r="I131" s="97" t="e">
        <f t="shared" si="61"/>
        <v>#DIV/0!</v>
      </c>
      <c r="J131" s="74">
        <v>0</v>
      </c>
      <c r="K131" s="97" t="e">
        <f t="shared" si="57"/>
        <v>#DIV/0!</v>
      </c>
      <c r="L131" s="74">
        <v>0</v>
      </c>
      <c r="M131" s="97" t="e">
        <f t="shared" si="62"/>
        <v>#DIV/0!</v>
      </c>
      <c r="N131" s="74">
        <v>0</v>
      </c>
      <c r="O131" s="97" t="e">
        <f t="shared" si="58"/>
        <v>#DIV/0!</v>
      </c>
      <c r="P131" s="98">
        <f t="shared" si="65"/>
        <v>0</v>
      </c>
      <c r="Q131" s="110" t="e">
        <f t="shared" si="63"/>
        <v>#DIV/0!</v>
      </c>
      <c r="R131" s="243" t="e">
        <f t="shared" si="64"/>
        <v>#DIV/0!</v>
      </c>
    </row>
    <row r="132" spans="1:18" ht="18" customHeight="1">
      <c r="A132" s="92" t="s">
        <v>28</v>
      </c>
      <c r="B132" s="96" t="s">
        <v>29</v>
      </c>
      <c r="C132" s="115">
        <f t="shared" si="59"/>
        <v>0</v>
      </c>
      <c r="D132" s="73">
        <v>0</v>
      </c>
      <c r="E132" s="97" t="e">
        <f t="shared" si="56"/>
        <v>#DIV/0!</v>
      </c>
      <c r="F132" s="72">
        <v>0</v>
      </c>
      <c r="G132" s="97" t="e">
        <f t="shared" si="60"/>
        <v>#DIV/0!</v>
      </c>
      <c r="H132" s="72">
        <v>0</v>
      </c>
      <c r="I132" s="97" t="e">
        <f t="shared" si="61"/>
        <v>#DIV/0!</v>
      </c>
      <c r="J132" s="72">
        <v>0</v>
      </c>
      <c r="K132" s="97" t="e">
        <f t="shared" si="57"/>
        <v>#DIV/0!</v>
      </c>
      <c r="L132" s="72">
        <v>0</v>
      </c>
      <c r="M132" s="97" t="e">
        <f t="shared" si="62"/>
        <v>#DIV/0!</v>
      </c>
      <c r="N132" s="72">
        <v>0</v>
      </c>
      <c r="O132" s="97" t="e">
        <f t="shared" si="58"/>
        <v>#DIV/0!</v>
      </c>
      <c r="P132" s="98">
        <f t="shared" si="65"/>
        <v>0</v>
      </c>
      <c r="Q132" s="110" t="e">
        <f t="shared" si="63"/>
        <v>#DIV/0!</v>
      </c>
      <c r="R132" s="243" t="e">
        <f t="shared" si="64"/>
        <v>#DIV/0!</v>
      </c>
    </row>
    <row r="133" spans="1:18" ht="18" customHeight="1">
      <c r="A133" s="95" t="s">
        <v>30</v>
      </c>
      <c r="B133" s="99" t="s">
        <v>31</v>
      </c>
      <c r="C133" s="115">
        <f t="shared" si="59"/>
        <v>0</v>
      </c>
      <c r="D133" s="73">
        <v>0</v>
      </c>
      <c r="E133" s="97" t="e">
        <f t="shared" si="56"/>
        <v>#DIV/0!</v>
      </c>
      <c r="F133" s="74">
        <v>0</v>
      </c>
      <c r="G133" s="97" t="e">
        <f t="shared" si="60"/>
        <v>#DIV/0!</v>
      </c>
      <c r="H133" s="74">
        <v>0</v>
      </c>
      <c r="I133" s="97" t="e">
        <f t="shared" si="61"/>
        <v>#DIV/0!</v>
      </c>
      <c r="J133" s="74">
        <v>0</v>
      </c>
      <c r="K133" s="97" t="e">
        <f t="shared" si="57"/>
        <v>#DIV/0!</v>
      </c>
      <c r="L133" s="74">
        <v>0</v>
      </c>
      <c r="M133" s="97" t="e">
        <f t="shared" si="62"/>
        <v>#DIV/0!</v>
      </c>
      <c r="N133" s="74">
        <v>0</v>
      </c>
      <c r="O133" s="97" t="e">
        <f t="shared" si="58"/>
        <v>#DIV/0!</v>
      </c>
      <c r="P133" s="98">
        <f t="shared" si="65"/>
        <v>0</v>
      </c>
      <c r="Q133" s="110" t="e">
        <f t="shared" si="63"/>
        <v>#DIV/0!</v>
      </c>
      <c r="R133" s="243" t="e">
        <f t="shared" si="64"/>
        <v>#DIV/0!</v>
      </c>
    </row>
    <row r="134" spans="1:18" ht="18" customHeight="1">
      <c r="A134" s="92" t="s">
        <v>32</v>
      </c>
      <c r="B134" s="96" t="s">
        <v>23</v>
      </c>
      <c r="C134" s="115">
        <f t="shared" si="59"/>
        <v>0</v>
      </c>
      <c r="D134" s="73">
        <v>0</v>
      </c>
      <c r="E134" s="97" t="e">
        <f t="shared" si="56"/>
        <v>#DIV/0!</v>
      </c>
      <c r="F134" s="74">
        <v>0</v>
      </c>
      <c r="G134" s="97" t="e">
        <f t="shared" si="60"/>
        <v>#DIV/0!</v>
      </c>
      <c r="H134" s="74">
        <v>0</v>
      </c>
      <c r="I134" s="97" t="e">
        <f t="shared" si="61"/>
        <v>#DIV/0!</v>
      </c>
      <c r="J134" s="74">
        <v>0</v>
      </c>
      <c r="K134" s="97" t="e">
        <f t="shared" si="57"/>
        <v>#DIV/0!</v>
      </c>
      <c r="L134" s="74">
        <v>0</v>
      </c>
      <c r="M134" s="97" t="e">
        <f t="shared" si="62"/>
        <v>#DIV/0!</v>
      </c>
      <c r="N134" s="74">
        <v>0</v>
      </c>
      <c r="O134" s="97" t="e">
        <f t="shared" si="58"/>
        <v>#DIV/0!</v>
      </c>
      <c r="P134" s="98">
        <f t="shared" si="65"/>
        <v>0</v>
      </c>
      <c r="Q134" s="110" t="e">
        <f t="shared" si="63"/>
        <v>#DIV/0!</v>
      </c>
      <c r="R134" s="243" t="e">
        <f t="shared" si="64"/>
        <v>#DIV/0!</v>
      </c>
    </row>
    <row r="135" spans="1:18" ht="18" customHeight="1">
      <c r="A135" s="95" t="s">
        <v>34</v>
      </c>
      <c r="B135" s="96" t="s">
        <v>25</v>
      </c>
      <c r="C135" s="115">
        <f t="shared" si="59"/>
        <v>4</v>
      </c>
      <c r="D135" s="73">
        <v>0</v>
      </c>
      <c r="E135" s="97">
        <f t="shared" si="56"/>
        <v>0</v>
      </c>
      <c r="F135" s="74">
        <v>0</v>
      </c>
      <c r="G135" s="97">
        <f t="shared" si="60"/>
        <v>0</v>
      </c>
      <c r="H135" s="74">
        <v>1</v>
      </c>
      <c r="I135" s="97">
        <f t="shared" si="61"/>
        <v>0.25</v>
      </c>
      <c r="J135" s="74">
        <v>2</v>
      </c>
      <c r="K135" s="97">
        <f t="shared" si="57"/>
        <v>0.5</v>
      </c>
      <c r="L135" s="74">
        <v>1</v>
      </c>
      <c r="M135" s="97">
        <f t="shared" si="62"/>
        <v>0.25</v>
      </c>
      <c r="N135" s="74">
        <v>0</v>
      </c>
      <c r="O135" s="97">
        <f t="shared" si="58"/>
        <v>0</v>
      </c>
      <c r="P135" s="98">
        <f t="shared" si="65"/>
        <v>4</v>
      </c>
      <c r="Q135" s="110">
        <f t="shared" si="63"/>
        <v>1</v>
      </c>
      <c r="R135" s="243">
        <f t="shared" si="64"/>
        <v>4</v>
      </c>
    </row>
    <row r="136" spans="1:18" ht="18" customHeight="1">
      <c r="A136" s="92" t="s">
        <v>56</v>
      </c>
      <c r="B136" s="96" t="s">
        <v>118</v>
      </c>
      <c r="C136" s="115">
        <f t="shared" si="59"/>
        <v>0</v>
      </c>
      <c r="D136" s="73">
        <v>0</v>
      </c>
      <c r="E136" s="97" t="e">
        <f t="shared" si="56"/>
        <v>#DIV/0!</v>
      </c>
      <c r="F136" s="74">
        <v>0</v>
      </c>
      <c r="G136" s="97" t="e">
        <f t="shared" si="60"/>
        <v>#DIV/0!</v>
      </c>
      <c r="H136" s="74">
        <v>0</v>
      </c>
      <c r="I136" s="97" t="e">
        <f t="shared" si="61"/>
        <v>#DIV/0!</v>
      </c>
      <c r="J136" s="74">
        <v>0</v>
      </c>
      <c r="K136" s="97" t="e">
        <f t="shared" si="57"/>
        <v>#DIV/0!</v>
      </c>
      <c r="L136" s="74">
        <v>0</v>
      </c>
      <c r="M136" s="97" t="e">
        <f t="shared" si="62"/>
        <v>#DIV/0!</v>
      </c>
      <c r="N136" s="74">
        <v>0</v>
      </c>
      <c r="O136" s="97" t="e">
        <f t="shared" si="58"/>
        <v>#DIV/0!</v>
      </c>
      <c r="P136" s="98">
        <f t="shared" si="65"/>
        <v>0</v>
      </c>
      <c r="Q136" s="110" t="e">
        <f t="shared" si="63"/>
        <v>#DIV/0!</v>
      </c>
      <c r="R136" s="243" t="e">
        <f t="shared" si="64"/>
        <v>#DIV/0!</v>
      </c>
    </row>
    <row r="137" spans="1:18" ht="18" customHeight="1" thickBot="1">
      <c r="A137" s="92" t="s">
        <v>105</v>
      </c>
      <c r="B137" s="96" t="s">
        <v>33</v>
      </c>
      <c r="C137" s="115">
        <f t="shared" si="59"/>
        <v>0</v>
      </c>
      <c r="D137" s="69">
        <v>0</v>
      </c>
      <c r="E137" s="97" t="e">
        <f t="shared" si="56"/>
        <v>#DIV/0!</v>
      </c>
      <c r="F137" s="74">
        <v>0</v>
      </c>
      <c r="G137" s="97" t="e">
        <f t="shared" si="60"/>
        <v>#DIV/0!</v>
      </c>
      <c r="H137" s="74">
        <v>0</v>
      </c>
      <c r="I137" s="97" t="e">
        <f t="shared" si="61"/>
        <v>#DIV/0!</v>
      </c>
      <c r="J137" s="74">
        <v>0</v>
      </c>
      <c r="K137" s="97" t="e">
        <f t="shared" si="57"/>
        <v>#DIV/0!</v>
      </c>
      <c r="L137" s="74">
        <v>0</v>
      </c>
      <c r="M137" s="97" t="e">
        <f t="shared" si="62"/>
        <v>#DIV/0!</v>
      </c>
      <c r="N137" s="74">
        <v>0</v>
      </c>
      <c r="O137" s="97" t="e">
        <f t="shared" si="58"/>
        <v>#DIV/0!</v>
      </c>
      <c r="P137" s="98">
        <f t="shared" si="65"/>
        <v>0</v>
      </c>
      <c r="Q137" s="110" t="e">
        <f t="shared" si="63"/>
        <v>#DIV/0!</v>
      </c>
      <c r="R137" s="244" t="e">
        <f t="shared" si="64"/>
        <v>#DIV/0!</v>
      </c>
    </row>
    <row r="138" spans="1:18" ht="23.25" customHeight="1" thickBot="1">
      <c r="A138" s="269" t="s">
        <v>35</v>
      </c>
      <c r="B138" s="270"/>
      <c r="C138" s="102">
        <f>SUM(C121:C137)</f>
        <v>1340</v>
      </c>
      <c r="D138" s="103">
        <f>SUM(D121:D137)</f>
        <v>70</v>
      </c>
      <c r="E138" s="104">
        <f t="shared" si="56"/>
        <v>0.05223880597014925</v>
      </c>
      <c r="F138" s="105">
        <f>SUM(F121:F137)</f>
        <v>598</v>
      </c>
      <c r="G138" s="106">
        <f>F138/C138</f>
        <v>0.4462686567164179</v>
      </c>
      <c r="H138" s="105">
        <f>SUM(H121:H137)</f>
        <v>522</v>
      </c>
      <c r="I138" s="104">
        <f>H138/C138</f>
        <v>0.3895522388059702</v>
      </c>
      <c r="J138" s="105">
        <f>SUM(J121:J137)</f>
        <v>135</v>
      </c>
      <c r="K138" s="106">
        <f>J138/C138</f>
        <v>0.10074626865671642</v>
      </c>
      <c r="L138" s="105">
        <f>SUM(L121:L137)</f>
        <v>15</v>
      </c>
      <c r="M138" s="104">
        <f>L138/C138</f>
        <v>0.011194029850746268</v>
      </c>
      <c r="N138" s="105">
        <f>SUM(N121:N137)</f>
        <v>0</v>
      </c>
      <c r="O138" s="106">
        <f>N138/C138</f>
        <v>0</v>
      </c>
      <c r="P138" s="107">
        <f>SUM(P121:P137)</f>
        <v>1270</v>
      </c>
      <c r="Q138" s="106">
        <f>P138/C138</f>
        <v>0.9477611940298507</v>
      </c>
      <c r="R138" s="108">
        <f t="shared" si="64"/>
        <v>2.5723880597014928</v>
      </c>
    </row>
    <row r="139" ht="12" customHeight="1"/>
    <row r="140" ht="24" customHeight="1">
      <c r="B140" s="77" t="s">
        <v>73</v>
      </c>
    </row>
    <row r="141" spans="2:3" ht="35.25" customHeight="1" thickBot="1">
      <c r="B141" s="77" t="s">
        <v>87</v>
      </c>
      <c r="C141" s="78"/>
    </row>
    <row r="142" spans="1:18" ht="15" customHeight="1">
      <c r="A142" s="116"/>
      <c r="B142" s="116"/>
      <c r="C142" s="117" t="s">
        <v>50</v>
      </c>
      <c r="D142" s="271" t="s">
        <v>49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2"/>
      <c r="P142" s="118"/>
      <c r="Q142" s="119"/>
      <c r="R142" s="120"/>
    </row>
    <row r="143" spans="1:18" ht="24" customHeight="1" thickBot="1">
      <c r="A143" s="121" t="s">
        <v>0</v>
      </c>
      <c r="B143" s="121" t="s">
        <v>1</v>
      </c>
      <c r="C143" s="80" t="s">
        <v>51</v>
      </c>
      <c r="D143" s="81" t="s">
        <v>2</v>
      </c>
      <c r="E143" s="82" t="s">
        <v>47</v>
      </c>
      <c r="F143" s="82" t="s">
        <v>119</v>
      </c>
      <c r="G143" s="83" t="s">
        <v>47</v>
      </c>
      <c r="H143" s="82" t="s">
        <v>3</v>
      </c>
      <c r="I143" s="82" t="s">
        <v>47</v>
      </c>
      <c r="J143" s="82" t="s">
        <v>4</v>
      </c>
      <c r="K143" s="83" t="s">
        <v>47</v>
      </c>
      <c r="L143" s="82" t="s">
        <v>5</v>
      </c>
      <c r="M143" s="82" t="s">
        <v>47</v>
      </c>
      <c r="N143" s="82" t="s">
        <v>6</v>
      </c>
      <c r="O143" s="83" t="s">
        <v>47</v>
      </c>
      <c r="P143" s="84" t="s">
        <v>7</v>
      </c>
      <c r="Q143" s="122" t="s">
        <v>47</v>
      </c>
      <c r="R143" s="80" t="s">
        <v>48</v>
      </c>
    </row>
    <row r="144" spans="1:18" ht="18" customHeight="1">
      <c r="A144" s="86" t="s">
        <v>8</v>
      </c>
      <c r="B144" s="87" t="s">
        <v>9</v>
      </c>
      <c r="C144" s="115">
        <f>C52+C75+C98+C121</f>
        <v>4776</v>
      </c>
      <c r="D144" s="123">
        <f>D52+D75+D98+D121</f>
        <v>60</v>
      </c>
      <c r="E144" s="97">
        <f>D144/C144</f>
        <v>0.01256281407035176</v>
      </c>
      <c r="F144" s="113">
        <f>F52+F75+F98+F121</f>
        <v>1315</v>
      </c>
      <c r="G144" s="97">
        <f>F144/C144</f>
        <v>0.27533500837520936</v>
      </c>
      <c r="H144" s="113">
        <f>H52+H75+H98+H121</f>
        <v>2086</v>
      </c>
      <c r="I144" s="97">
        <f>H144/C144</f>
        <v>0.4367671691792295</v>
      </c>
      <c r="J144" s="113">
        <f>J52+J75+J98+J121</f>
        <v>1026</v>
      </c>
      <c r="K144" s="97">
        <f>J144/C144</f>
        <v>0.21482412060301506</v>
      </c>
      <c r="L144" s="113">
        <f>L52+L75+L98+L121</f>
        <v>288</v>
      </c>
      <c r="M144" s="97">
        <f>L144/C144</f>
        <v>0.06030150753768844</v>
      </c>
      <c r="N144" s="113">
        <f>N52+N75+N98+N121</f>
        <v>1</v>
      </c>
      <c r="O144" s="97">
        <f>N144/C144</f>
        <v>0.00020938023450586265</v>
      </c>
      <c r="P144" s="90">
        <f>C144-D144</f>
        <v>4716</v>
      </c>
      <c r="Q144" s="110">
        <f>P144/C144</f>
        <v>0.9874371859296482</v>
      </c>
      <c r="R144" s="245">
        <f>(D144*1+F144*2+H144*3+J144*4+L144*5+N144*6)/C144</f>
        <v>3.0355946398659968</v>
      </c>
    </row>
    <row r="145" spans="1:18" ht="33.75">
      <c r="A145" s="92" t="s">
        <v>10</v>
      </c>
      <c r="B145" s="93" t="s">
        <v>55</v>
      </c>
      <c r="C145" s="115">
        <f aca="true" t="shared" si="66" ref="C145:D160">C53+C76+C99+C122</f>
        <v>0</v>
      </c>
      <c r="D145" s="123">
        <f t="shared" si="66"/>
        <v>0</v>
      </c>
      <c r="E145" s="97" t="e">
        <f aca="true" t="shared" si="67" ref="E145:E160">D145/C145</f>
        <v>#DIV/0!</v>
      </c>
      <c r="F145" s="113">
        <f aca="true" t="shared" si="68" ref="F145:F160">F53+F76+F99+F122</f>
        <v>0</v>
      </c>
      <c r="G145" s="97" t="e">
        <f aca="true" t="shared" si="69" ref="G145:G160">F145/C145</f>
        <v>#DIV/0!</v>
      </c>
      <c r="H145" s="113">
        <f aca="true" t="shared" si="70" ref="H145:H160">H53+H76+H99+H122</f>
        <v>0</v>
      </c>
      <c r="I145" s="97" t="e">
        <f aca="true" t="shared" si="71" ref="I145:I160">H145/C145</f>
        <v>#DIV/0!</v>
      </c>
      <c r="J145" s="113">
        <f aca="true" t="shared" si="72" ref="J145:J160">J53+J76+J99+J122</f>
        <v>0</v>
      </c>
      <c r="K145" s="97" t="e">
        <f aca="true" t="shared" si="73" ref="K145:K160">J145/C145</f>
        <v>#DIV/0!</v>
      </c>
      <c r="L145" s="113">
        <f aca="true" t="shared" si="74" ref="L145:L160">L53+L76+L99+L122</f>
        <v>0</v>
      </c>
      <c r="M145" s="97" t="e">
        <f aca="true" t="shared" si="75" ref="M145:M160">L145/C145</f>
        <v>#DIV/0!</v>
      </c>
      <c r="N145" s="113">
        <f aca="true" t="shared" si="76" ref="N145:N160">N53+N76+N99+N122</f>
        <v>0</v>
      </c>
      <c r="O145" s="97" t="e">
        <f aca="true" t="shared" si="77" ref="O145:O160">N145/C145</f>
        <v>#DIV/0!</v>
      </c>
      <c r="P145" s="90">
        <f aca="true" t="shared" si="78" ref="P145:P160">C145-D145</f>
        <v>0</v>
      </c>
      <c r="Q145" s="110" t="e">
        <f aca="true" t="shared" si="79" ref="Q145:Q160">P145/C145</f>
        <v>#DIV/0!</v>
      </c>
      <c r="R145" s="243" t="e">
        <f aca="true" t="shared" si="80" ref="R145:R160">(D145*1+F145*2+H145*3+J145*4+L145*5+N145*6)/C145</f>
        <v>#DIV/0!</v>
      </c>
    </row>
    <row r="146" spans="1:18" ht="18" customHeight="1">
      <c r="A146" s="95" t="s">
        <v>12</v>
      </c>
      <c r="B146" s="96" t="s">
        <v>11</v>
      </c>
      <c r="C146" s="115">
        <f t="shared" si="66"/>
        <v>2690</v>
      </c>
      <c r="D146" s="123">
        <f t="shared" si="66"/>
        <v>88</v>
      </c>
      <c r="E146" s="97">
        <f t="shared" si="67"/>
        <v>0.03271375464684015</v>
      </c>
      <c r="F146" s="113">
        <f t="shared" si="68"/>
        <v>749</v>
      </c>
      <c r="G146" s="97">
        <f t="shared" si="69"/>
        <v>0.27843866171003717</v>
      </c>
      <c r="H146" s="113">
        <f t="shared" si="70"/>
        <v>951</v>
      </c>
      <c r="I146" s="97">
        <f t="shared" si="71"/>
        <v>0.35353159851301114</v>
      </c>
      <c r="J146" s="113">
        <f t="shared" si="72"/>
        <v>614</v>
      </c>
      <c r="K146" s="97">
        <f t="shared" si="73"/>
        <v>0.22825278810408922</v>
      </c>
      <c r="L146" s="113">
        <f t="shared" si="74"/>
        <v>267</v>
      </c>
      <c r="M146" s="97">
        <f t="shared" si="75"/>
        <v>0.09925650557620817</v>
      </c>
      <c r="N146" s="113">
        <f t="shared" si="76"/>
        <v>21</v>
      </c>
      <c r="O146" s="97">
        <f t="shared" si="77"/>
        <v>0.007806691449814126</v>
      </c>
      <c r="P146" s="90">
        <f t="shared" si="78"/>
        <v>2602</v>
      </c>
      <c r="Q146" s="110">
        <f t="shared" si="79"/>
        <v>0.9672862453531599</v>
      </c>
      <c r="R146" s="243">
        <f t="shared" si="80"/>
        <v>3.1063197026022307</v>
      </c>
    </row>
    <row r="147" spans="1:18" ht="18" customHeight="1">
      <c r="A147" s="92" t="s">
        <v>14</v>
      </c>
      <c r="B147" s="99" t="s">
        <v>13</v>
      </c>
      <c r="C147" s="115">
        <f t="shared" si="66"/>
        <v>802</v>
      </c>
      <c r="D147" s="123">
        <f t="shared" si="66"/>
        <v>16</v>
      </c>
      <c r="E147" s="97">
        <f t="shared" si="67"/>
        <v>0.0199501246882793</v>
      </c>
      <c r="F147" s="113">
        <f t="shared" si="68"/>
        <v>189</v>
      </c>
      <c r="G147" s="97">
        <f t="shared" si="69"/>
        <v>0.23566084788029926</v>
      </c>
      <c r="H147" s="113">
        <f t="shared" si="70"/>
        <v>310</v>
      </c>
      <c r="I147" s="97">
        <f t="shared" si="71"/>
        <v>0.3865336658354115</v>
      </c>
      <c r="J147" s="113">
        <f t="shared" si="72"/>
        <v>209</v>
      </c>
      <c r="K147" s="97">
        <f t="shared" si="73"/>
        <v>0.26059850374064836</v>
      </c>
      <c r="L147" s="113">
        <f t="shared" si="74"/>
        <v>70</v>
      </c>
      <c r="M147" s="97">
        <f t="shared" si="75"/>
        <v>0.08728179551122195</v>
      </c>
      <c r="N147" s="113">
        <f t="shared" si="76"/>
        <v>8</v>
      </c>
      <c r="O147" s="97">
        <f t="shared" si="77"/>
        <v>0.00997506234413965</v>
      </c>
      <c r="P147" s="90">
        <f t="shared" si="78"/>
        <v>786</v>
      </c>
      <c r="Q147" s="110">
        <f t="shared" si="79"/>
        <v>0.9800498753117207</v>
      </c>
      <c r="R147" s="243">
        <f t="shared" si="80"/>
        <v>3.1895261845386536</v>
      </c>
    </row>
    <row r="148" spans="1:18" ht="18" customHeight="1">
      <c r="A148" s="95" t="s">
        <v>15</v>
      </c>
      <c r="B148" s="96" t="s">
        <v>16</v>
      </c>
      <c r="C148" s="115">
        <f t="shared" si="66"/>
        <v>904</v>
      </c>
      <c r="D148" s="123">
        <f t="shared" si="66"/>
        <v>50</v>
      </c>
      <c r="E148" s="97">
        <f>D148/C148</f>
        <v>0.05530973451327434</v>
      </c>
      <c r="F148" s="113">
        <f t="shared" si="68"/>
        <v>248</v>
      </c>
      <c r="G148" s="97">
        <f>F148/C148</f>
        <v>0.2743362831858407</v>
      </c>
      <c r="H148" s="113">
        <f t="shared" si="70"/>
        <v>388</v>
      </c>
      <c r="I148" s="97">
        <f>H148/C148</f>
        <v>0.42920353982300885</v>
      </c>
      <c r="J148" s="113">
        <f t="shared" si="72"/>
        <v>193</v>
      </c>
      <c r="K148" s="97">
        <f>J148/C148</f>
        <v>0.21349557522123894</v>
      </c>
      <c r="L148" s="113">
        <f t="shared" si="74"/>
        <v>25</v>
      </c>
      <c r="M148" s="97">
        <f>L148/C148</f>
        <v>0.02765486725663717</v>
      </c>
      <c r="N148" s="113">
        <f t="shared" si="76"/>
        <v>0</v>
      </c>
      <c r="O148" s="97">
        <f>N148/C148</f>
        <v>0</v>
      </c>
      <c r="P148" s="90">
        <f>C148-D148</f>
        <v>854</v>
      </c>
      <c r="Q148" s="110">
        <f>P148/C148</f>
        <v>0.9446902654867256</v>
      </c>
      <c r="R148" s="243">
        <f>(D148*1+F148*2+H148*3+J148*4+L148*5+N148*6)/C148</f>
        <v>2.8838495575221237</v>
      </c>
    </row>
    <row r="149" spans="1:18" ht="18" customHeight="1">
      <c r="A149" s="92" t="s">
        <v>17</v>
      </c>
      <c r="B149" s="96" t="s">
        <v>102</v>
      </c>
      <c r="C149" s="115">
        <f t="shared" si="66"/>
        <v>262</v>
      </c>
      <c r="D149" s="123">
        <f t="shared" si="66"/>
        <v>4</v>
      </c>
      <c r="E149" s="97">
        <f t="shared" si="67"/>
        <v>0.015267175572519083</v>
      </c>
      <c r="F149" s="113">
        <f t="shared" si="68"/>
        <v>70</v>
      </c>
      <c r="G149" s="97">
        <f t="shared" si="69"/>
        <v>0.26717557251908397</v>
      </c>
      <c r="H149" s="113">
        <f t="shared" si="70"/>
        <v>119</v>
      </c>
      <c r="I149" s="97">
        <f t="shared" si="71"/>
        <v>0.4541984732824427</v>
      </c>
      <c r="J149" s="113">
        <f t="shared" si="72"/>
        <v>45</v>
      </c>
      <c r="K149" s="97">
        <f t="shared" si="73"/>
        <v>0.1717557251908397</v>
      </c>
      <c r="L149" s="113">
        <f t="shared" si="74"/>
        <v>24</v>
      </c>
      <c r="M149" s="97">
        <f t="shared" si="75"/>
        <v>0.0916030534351145</v>
      </c>
      <c r="N149" s="113">
        <f t="shared" si="76"/>
        <v>0</v>
      </c>
      <c r="O149" s="97">
        <f t="shared" si="77"/>
        <v>0</v>
      </c>
      <c r="P149" s="90">
        <f t="shared" si="78"/>
        <v>258</v>
      </c>
      <c r="Q149" s="110">
        <f t="shared" si="79"/>
        <v>0.9847328244274809</v>
      </c>
      <c r="R149" s="243">
        <f t="shared" si="80"/>
        <v>3.0572519083969465</v>
      </c>
    </row>
    <row r="150" spans="1:18" ht="18" customHeight="1">
      <c r="A150" s="95" t="s">
        <v>18</v>
      </c>
      <c r="B150" s="96" t="s">
        <v>103</v>
      </c>
      <c r="C150" s="115">
        <f t="shared" si="66"/>
        <v>6</v>
      </c>
      <c r="D150" s="123">
        <f t="shared" si="66"/>
        <v>0</v>
      </c>
      <c r="E150" s="97">
        <f t="shared" si="67"/>
        <v>0</v>
      </c>
      <c r="F150" s="113">
        <f t="shared" si="68"/>
        <v>3</v>
      </c>
      <c r="G150" s="97">
        <f t="shared" si="69"/>
        <v>0.5</v>
      </c>
      <c r="H150" s="113">
        <f t="shared" si="70"/>
        <v>1</v>
      </c>
      <c r="I150" s="97">
        <f t="shared" si="71"/>
        <v>0.16666666666666666</v>
      </c>
      <c r="J150" s="113">
        <f t="shared" si="72"/>
        <v>2</v>
      </c>
      <c r="K150" s="97">
        <f t="shared" si="73"/>
        <v>0.3333333333333333</v>
      </c>
      <c r="L150" s="113">
        <f t="shared" si="74"/>
        <v>0</v>
      </c>
      <c r="M150" s="97">
        <f t="shared" si="75"/>
        <v>0</v>
      </c>
      <c r="N150" s="113">
        <f t="shared" si="76"/>
        <v>0</v>
      </c>
      <c r="O150" s="97">
        <f t="shared" si="77"/>
        <v>0</v>
      </c>
      <c r="P150" s="90">
        <f t="shared" si="78"/>
        <v>6</v>
      </c>
      <c r="Q150" s="110">
        <f t="shared" si="79"/>
        <v>1</v>
      </c>
      <c r="R150" s="243">
        <f t="shared" si="80"/>
        <v>2.8333333333333335</v>
      </c>
    </row>
    <row r="151" spans="1:18" ht="18" customHeight="1">
      <c r="A151" s="92" t="s">
        <v>20</v>
      </c>
      <c r="B151" s="99" t="s">
        <v>19</v>
      </c>
      <c r="C151" s="115">
        <f t="shared" si="66"/>
        <v>1</v>
      </c>
      <c r="D151" s="123">
        <f t="shared" si="66"/>
        <v>0</v>
      </c>
      <c r="E151" s="97">
        <f t="shared" si="67"/>
        <v>0</v>
      </c>
      <c r="F151" s="113">
        <f t="shared" si="68"/>
        <v>0</v>
      </c>
      <c r="G151" s="97">
        <f t="shared" si="69"/>
        <v>0</v>
      </c>
      <c r="H151" s="113">
        <f t="shared" si="70"/>
        <v>1</v>
      </c>
      <c r="I151" s="97">
        <f t="shared" si="71"/>
        <v>1</v>
      </c>
      <c r="J151" s="113">
        <f t="shared" si="72"/>
        <v>0</v>
      </c>
      <c r="K151" s="97">
        <f t="shared" si="73"/>
        <v>0</v>
      </c>
      <c r="L151" s="113">
        <f t="shared" si="74"/>
        <v>0</v>
      </c>
      <c r="M151" s="97">
        <f t="shared" si="75"/>
        <v>0</v>
      </c>
      <c r="N151" s="113">
        <f t="shared" si="76"/>
        <v>0</v>
      </c>
      <c r="O151" s="97">
        <f t="shared" si="77"/>
        <v>0</v>
      </c>
      <c r="P151" s="90">
        <f t="shared" si="78"/>
        <v>1</v>
      </c>
      <c r="Q151" s="110">
        <f t="shared" si="79"/>
        <v>1</v>
      </c>
      <c r="R151" s="243">
        <f t="shared" si="80"/>
        <v>3</v>
      </c>
    </row>
    <row r="152" spans="1:18" ht="18" customHeight="1">
      <c r="A152" s="95" t="s">
        <v>22</v>
      </c>
      <c r="B152" s="96" t="s">
        <v>21</v>
      </c>
      <c r="C152" s="115">
        <f t="shared" si="66"/>
        <v>66</v>
      </c>
      <c r="D152" s="123">
        <f t="shared" si="66"/>
        <v>1</v>
      </c>
      <c r="E152" s="97">
        <f t="shared" si="67"/>
        <v>0.015151515151515152</v>
      </c>
      <c r="F152" s="113">
        <f t="shared" si="68"/>
        <v>11</v>
      </c>
      <c r="G152" s="97">
        <f t="shared" si="69"/>
        <v>0.16666666666666666</v>
      </c>
      <c r="H152" s="113">
        <f t="shared" si="70"/>
        <v>18</v>
      </c>
      <c r="I152" s="97">
        <f t="shared" si="71"/>
        <v>0.2727272727272727</v>
      </c>
      <c r="J152" s="113">
        <f t="shared" si="72"/>
        <v>25</v>
      </c>
      <c r="K152" s="97">
        <f t="shared" si="73"/>
        <v>0.3787878787878788</v>
      </c>
      <c r="L152" s="113">
        <f t="shared" si="74"/>
        <v>10</v>
      </c>
      <c r="M152" s="97">
        <f t="shared" si="75"/>
        <v>0.15151515151515152</v>
      </c>
      <c r="N152" s="113">
        <f t="shared" si="76"/>
        <v>1</v>
      </c>
      <c r="O152" s="97">
        <f t="shared" si="77"/>
        <v>0.015151515151515152</v>
      </c>
      <c r="P152" s="90">
        <f t="shared" si="78"/>
        <v>65</v>
      </c>
      <c r="Q152" s="110">
        <f t="shared" si="79"/>
        <v>0.9848484848484849</v>
      </c>
      <c r="R152" s="243">
        <f t="shared" si="80"/>
        <v>3.5303030303030303</v>
      </c>
    </row>
    <row r="153" spans="1:18" ht="18" customHeight="1">
      <c r="A153" s="92" t="s">
        <v>24</v>
      </c>
      <c r="B153" s="96" t="s">
        <v>27</v>
      </c>
      <c r="C153" s="115">
        <f t="shared" si="66"/>
        <v>1</v>
      </c>
      <c r="D153" s="123">
        <f t="shared" si="66"/>
        <v>0</v>
      </c>
      <c r="E153" s="97">
        <f t="shared" si="67"/>
        <v>0</v>
      </c>
      <c r="F153" s="113">
        <f t="shared" si="68"/>
        <v>0</v>
      </c>
      <c r="G153" s="97">
        <f t="shared" si="69"/>
        <v>0</v>
      </c>
      <c r="H153" s="113">
        <f t="shared" si="70"/>
        <v>0</v>
      </c>
      <c r="I153" s="97">
        <f t="shared" si="71"/>
        <v>0</v>
      </c>
      <c r="J153" s="113">
        <f t="shared" si="72"/>
        <v>1</v>
      </c>
      <c r="K153" s="97">
        <f t="shared" si="73"/>
        <v>1</v>
      </c>
      <c r="L153" s="113">
        <f t="shared" si="74"/>
        <v>0</v>
      </c>
      <c r="M153" s="97">
        <f t="shared" si="75"/>
        <v>0</v>
      </c>
      <c r="N153" s="113">
        <f t="shared" si="76"/>
        <v>0</v>
      </c>
      <c r="O153" s="97">
        <f t="shared" si="77"/>
        <v>0</v>
      </c>
      <c r="P153" s="90">
        <f t="shared" si="78"/>
        <v>1</v>
      </c>
      <c r="Q153" s="110">
        <f t="shared" si="79"/>
        <v>1</v>
      </c>
      <c r="R153" s="243">
        <f t="shared" si="80"/>
        <v>4</v>
      </c>
    </row>
    <row r="154" spans="1:18" ht="18" customHeight="1">
      <c r="A154" s="95" t="s">
        <v>26</v>
      </c>
      <c r="B154" s="96" t="s">
        <v>117</v>
      </c>
      <c r="C154" s="115">
        <f t="shared" si="66"/>
        <v>0</v>
      </c>
      <c r="D154" s="123">
        <f t="shared" si="66"/>
        <v>0</v>
      </c>
      <c r="E154" s="97" t="e">
        <f t="shared" si="67"/>
        <v>#DIV/0!</v>
      </c>
      <c r="F154" s="113">
        <f t="shared" si="68"/>
        <v>0</v>
      </c>
      <c r="G154" s="97" t="e">
        <f t="shared" si="69"/>
        <v>#DIV/0!</v>
      </c>
      <c r="H154" s="113">
        <f t="shared" si="70"/>
        <v>0</v>
      </c>
      <c r="I154" s="97" t="e">
        <f t="shared" si="71"/>
        <v>#DIV/0!</v>
      </c>
      <c r="J154" s="113">
        <f t="shared" si="72"/>
        <v>0</v>
      </c>
      <c r="K154" s="97" t="e">
        <f t="shared" si="73"/>
        <v>#DIV/0!</v>
      </c>
      <c r="L154" s="113">
        <f t="shared" si="74"/>
        <v>0</v>
      </c>
      <c r="M154" s="97" t="e">
        <f t="shared" si="75"/>
        <v>#DIV/0!</v>
      </c>
      <c r="N154" s="113">
        <f t="shared" si="76"/>
        <v>0</v>
      </c>
      <c r="O154" s="97" t="e">
        <f t="shared" si="77"/>
        <v>#DIV/0!</v>
      </c>
      <c r="P154" s="90">
        <f t="shared" si="78"/>
        <v>0</v>
      </c>
      <c r="Q154" s="110" t="e">
        <f t="shared" si="79"/>
        <v>#DIV/0!</v>
      </c>
      <c r="R154" s="243" t="e">
        <f t="shared" si="80"/>
        <v>#DIV/0!</v>
      </c>
    </row>
    <row r="155" spans="1:18" ht="18" customHeight="1">
      <c r="A155" s="92" t="s">
        <v>28</v>
      </c>
      <c r="B155" s="96" t="s">
        <v>29</v>
      </c>
      <c r="C155" s="115">
        <f t="shared" si="66"/>
        <v>0</v>
      </c>
      <c r="D155" s="123">
        <f t="shared" si="66"/>
        <v>0</v>
      </c>
      <c r="E155" s="97" t="e">
        <f t="shared" si="67"/>
        <v>#DIV/0!</v>
      </c>
      <c r="F155" s="113">
        <f t="shared" si="68"/>
        <v>0</v>
      </c>
      <c r="G155" s="97" t="e">
        <f t="shared" si="69"/>
        <v>#DIV/0!</v>
      </c>
      <c r="H155" s="113">
        <f t="shared" si="70"/>
        <v>0</v>
      </c>
      <c r="I155" s="97" t="e">
        <f t="shared" si="71"/>
        <v>#DIV/0!</v>
      </c>
      <c r="J155" s="113">
        <f t="shared" si="72"/>
        <v>0</v>
      </c>
      <c r="K155" s="97" t="e">
        <f t="shared" si="73"/>
        <v>#DIV/0!</v>
      </c>
      <c r="L155" s="113">
        <f t="shared" si="74"/>
        <v>0</v>
      </c>
      <c r="M155" s="97" t="e">
        <f t="shared" si="75"/>
        <v>#DIV/0!</v>
      </c>
      <c r="N155" s="113">
        <f t="shared" si="76"/>
        <v>0</v>
      </c>
      <c r="O155" s="97" t="e">
        <f t="shared" si="77"/>
        <v>#DIV/0!</v>
      </c>
      <c r="P155" s="90">
        <f t="shared" si="78"/>
        <v>0</v>
      </c>
      <c r="Q155" s="110" t="e">
        <f t="shared" si="79"/>
        <v>#DIV/0!</v>
      </c>
      <c r="R155" s="243" t="e">
        <f t="shared" si="80"/>
        <v>#DIV/0!</v>
      </c>
    </row>
    <row r="156" spans="1:18" ht="18" customHeight="1">
      <c r="A156" s="95" t="s">
        <v>30</v>
      </c>
      <c r="B156" s="99" t="s">
        <v>31</v>
      </c>
      <c r="C156" s="115">
        <f t="shared" si="66"/>
        <v>0</v>
      </c>
      <c r="D156" s="123">
        <f t="shared" si="66"/>
        <v>0</v>
      </c>
      <c r="E156" s="97" t="e">
        <f t="shared" si="67"/>
        <v>#DIV/0!</v>
      </c>
      <c r="F156" s="113">
        <f t="shared" si="68"/>
        <v>0</v>
      </c>
      <c r="G156" s="97" t="e">
        <f t="shared" si="69"/>
        <v>#DIV/0!</v>
      </c>
      <c r="H156" s="113">
        <f t="shared" si="70"/>
        <v>0</v>
      </c>
      <c r="I156" s="97" t="e">
        <f t="shared" si="71"/>
        <v>#DIV/0!</v>
      </c>
      <c r="J156" s="113">
        <f t="shared" si="72"/>
        <v>0</v>
      </c>
      <c r="K156" s="97" t="e">
        <f t="shared" si="73"/>
        <v>#DIV/0!</v>
      </c>
      <c r="L156" s="113">
        <f t="shared" si="74"/>
        <v>0</v>
      </c>
      <c r="M156" s="97" t="e">
        <f t="shared" si="75"/>
        <v>#DIV/0!</v>
      </c>
      <c r="N156" s="113">
        <f t="shared" si="76"/>
        <v>0</v>
      </c>
      <c r="O156" s="97" t="e">
        <f t="shared" si="77"/>
        <v>#DIV/0!</v>
      </c>
      <c r="P156" s="90">
        <f t="shared" si="78"/>
        <v>0</v>
      </c>
      <c r="Q156" s="110" t="e">
        <f t="shared" si="79"/>
        <v>#DIV/0!</v>
      </c>
      <c r="R156" s="243" t="e">
        <f t="shared" si="80"/>
        <v>#DIV/0!</v>
      </c>
    </row>
    <row r="157" spans="1:18" ht="18" customHeight="1">
      <c r="A157" s="92" t="s">
        <v>32</v>
      </c>
      <c r="B157" s="96" t="s">
        <v>23</v>
      </c>
      <c r="C157" s="115">
        <f t="shared" si="66"/>
        <v>20</v>
      </c>
      <c r="D157" s="123">
        <f t="shared" si="66"/>
        <v>0</v>
      </c>
      <c r="E157" s="97">
        <f t="shared" si="67"/>
        <v>0</v>
      </c>
      <c r="F157" s="113">
        <f t="shared" si="68"/>
        <v>2</v>
      </c>
      <c r="G157" s="97">
        <f t="shared" si="69"/>
        <v>0.1</v>
      </c>
      <c r="H157" s="113">
        <f t="shared" si="70"/>
        <v>3</v>
      </c>
      <c r="I157" s="97">
        <f t="shared" si="71"/>
        <v>0.15</v>
      </c>
      <c r="J157" s="113">
        <f t="shared" si="72"/>
        <v>8</v>
      </c>
      <c r="K157" s="97">
        <f t="shared" si="73"/>
        <v>0.4</v>
      </c>
      <c r="L157" s="113">
        <f t="shared" si="74"/>
        <v>7</v>
      </c>
      <c r="M157" s="97">
        <f t="shared" si="75"/>
        <v>0.35</v>
      </c>
      <c r="N157" s="113">
        <f t="shared" si="76"/>
        <v>0</v>
      </c>
      <c r="O157" s="97">
        <f t="shared" si="77"/>
        <v>0</v>
      </c>
      <c r="P157" s="90">
        <f t="shared" si="78"/>
        <v>20</v>
      </c>
      <c r="Q157" s="110">
        <f t="shared" si="79"/>
        <v>1</v>
      </c>
      <c r="R157" s="243">
        <f t="shared" si="80"/>
        <v>4</v>
      </c>
    </row>
    <row r="158" spans="1:18" ht="18" customHeight="1">
      <c r="A158" s="95" t="s">
        <v>34</v>
      </c>
      <c r="B158" s="96" t="s">
        <v>25</v>
      </c>
      <c r="C158" s="115">
        <f t="shared" si="66"/>
        <v>16</v>
      </c>
      <c r="D158" s="123">
        <f t="shared" si="66"/>
        <v>0</v>
      </c>
      <c r="E158" s="97">
        <f t="shared" si="67"/>
        <v>0</v>
      </c>
      <c r="F158" s="113">
        <f t="shared" si="68"/>
        <v>1</v>
      </c>
      <c r="G158" s="97">
        <f t="shared" si="69"/>
        <v>0.0625</v>
      </c>
      <c r="H158" s="113">
        <f t="shared" si="70"/>
        <v>1</v>
      </c>
      <c r="I158" s="97">
        <f t="shared" si="71"/>
        <v>0.0625</v>
      </c>
      <c r="J158" s="113">
        <f t="shared" si="72"/>
        <v>8</v>
      </c>
      <c r="K158" s="97">
        <f t="shared" si="73"/>
        <v>0.5</v>
      </c>
      <c r="L158" s="113">
        <f t="shared" si="74"/>
        <v>5</v>
      </c>
      <c r="M158" s="97">
        <f t="shared" si="75"/>
        <v>0.3125</v>
      </c>
      <c r="N158" s="113">
        <f t="shared" si="76"/>
        <v>1</v>
      </c>
      <c r="O158" s="97">
        <f t="shared" si="77"/>
        <v>0.0625</v>
      </c>
      <c r="P158" s="90">
        <f t="shared" si="78"/>
        <v>16</v>
      </c>
      <c r="Q158" s="110">
        <f t="shared" si="79"/>
        <v>1</v>
      </c>
      <c r="R158" s="243">
        <f t="shared" si="80"/>
        <v>4.25</v>
      </c>
    </row>
    <row r="159" spans="1:18" ht="18" customHeight="1">
      <c r="A159" s="92" t="s">
        <v>56</v>
      </c>
      <c r="B159" s="96" t="s">
        <v>118</v>
      </c>
      <c r="C159" s="115">
        <f t="shared" si="66"/>
        <v>0</v>
      </c>
      <c r="D159" s="123">
        <f t="shared" si="66"/>
        <v>0</v>
      </c>
      <c r="E159" s="97" t="e">
        <f t="shared" si="67"/>
        <v>#DIV/0!</v>
      </c>
      <c r="F159" s="113">
        <f t="shared" si="68"/>
        <v>0</v>
      </c>
      <c r="G159" s="97" t="e">
        <f t="shared" si="69"/>
        <v>#DIV/0!</v>
      </c>
      <c r="H159" s="113">
        <f t="shared" si="70"/>
        <v>0</v>
      </c>
      <c r="I159" s="97" t="e">
        <f t="shared" si="71"/>
        <v>#DIV/0!</v>
      </c>
      <c r="J159" s="113">
        <f t="shared" si="72"/>
        <v>0</v>
      </c>
      <c r="K159" s="97" t="e">
        <f t="shared" si="73"/>
        <v>#DIV/0!</v>
      </c>
      <c r="L159" s="113">
        <f t="shared" si="74"/>
        <v>0</v>
      </c>
      <c r="M159" s="97" t="e">
        <f t="shared" si="75"/>
        <v>#DIV/0!</v>
      </c>
      <c r="N159" s="113">
        <f t="shared" si="76"/>
        <v>0</v>
      </c>
      <c r="O159" s="97" t="e">
        <f t="shared" si="77"/>
        <v>#DIV/0!</v>
      </c>
      <c r="P159" s="90">
        <f t="shared" si="78"/>
        <v>0</v>
      </c>
      <c r="Q159" s="110" t="e">
        <f t="shared" si="79"/>
        <v>#DIV/0!</v>
      </c>
      <c r="R159" s="243" t="e">
        <f t="shared" si="80"/>
        <v>#DIV/0!</v>
      </c>
    </row>
    <row r="160" spans="1:18" ht="18" customHeight="1" thickBot="1">
      <c r="A160" s="92" t="s">
        <v>105</v>
      </c>
      <c r="B160" s="96" t="s">
        <v>33</v>
      </c>
      <c r="C160" s="115">
        <f t="shared" si="66"/>
        <v>0</v>
      </c>
      <c r="D160" s="123">
        <f t="shared" si="66"/>
        <v>0</v>
      </c>
      <c r="E160" s="97" t="e">
        <f t="shared" si="67"/>
        <v>#DIV/0!</v>
      </c>
      <c r="F160" s="113">
        <f t="shared" si="68"/>
        <v>0</v>
      </c>
      <c r="G160" s="97" t="e">
        <f t="shared" si="69"/>
        <v>#DIV/0!</v>
      </c>
      <c r="H160" s="113">
        <f t="shared" si="70"/>
        <v>0</v>
      </c>
      <c r="I160" s="97" t="e">
        <f t="shared" si="71"/>
        <v>#DIV/0!</v>
      </c>
      <c r="J160" s="113">
        <f t="shared" si="72"/>
        <v>0</v>
      </c>
      <c r="K160" s="97" t="e">
        <f t="shared" si="73"/>
        <v>#DIV/0!</v>
      </c>
      <c r="L160" s="113">
        <f t="shared" si="74"/>
        <v>0</v>
      </c>
      <c r="M160" s="97" t="e">
        <f t="shared" si="75"/>
        <v>#DIV/0!</v>
      </c>
      <c r="N160" s="113">
        <f t="shared" si="76"/>
        <v>0</v>
      </c>
      <c r="O160" s="97" t="e">
        <f t="shared" si="77"/>
        <v>#DIV/0!</v>
      </c>
      <c r="P160" s="90">
        <f t="shared" si="78"/>
        <v>0</v>
      </c>
      <c r="Q160" s="110" t="e">
        <f t="shared" si="79"/>
        <v>#DIV/0!</v>
      </c>
      <c r="R160" s="244" t="e">
        <f t="shared" si="80"/>
        <v>#DIV/0!</v>
      </c>
    </row>
    <row r="161" spans="1:18" ht="23.25" customHeight="1" thickBot="1">
      <c r="A161" s="269" t="s">
        <v>35</v>
      </c>
      <c r="B161" s="270"/>
      <c r="C161" s="102">
        <f>SUM(C144:C160)</f>
        <v>9544</v>
      </c>
      <c r="D161" s="103">
        <f>SUM(D144:D160)</f>
        <v>219</v>
      </c>
      <c r="E161" s="104">
        <f>D161/C161</f>
        <v>0.022946353730092205</v>
      </c>
      <c r="F161" s="105">
        <f>SUM(F144:F160)</f>
        <v>2588</v>
      </c>
      <c r="G161" s="106">
        <f>F161/C161</f>
        <v>0.27116512992455993</v>
      </c>
      <c r="H161" s="105">
        <f>SUM(H144:H160)</f>
        <v>3878</v>
      </c>
      <c r="I161" s="104">
        <f>H161/C161</f>
        <v>0.40632858340318523</v>
      </c>
      <c r="J161" s="105">
        <f>SUM(J144:J160)</f>
        <v>2131</v>
      </c>
      <c r="K161" s="106">
        <f>J161/C161</f>
        <v>0.22328164291701594</v>
      </c>
      <c r="L161" s="105">
        <f>SUM(L144:L160)</f>
        <v>696</v>
      </c>
      <c r="M161" s="104">
        <f>L161/C161</f>
        <v>0.07292539815590947</v>
      </c>
      <c r="N161" s="105">
        <f>SUM(N144:N160)</f>
        <v>32</v>
      </c>
      <c r="O161" s="106">
        <f>N161/C161</f>
        <v>0.003352891869237217</v>
      </c>
      <c r="P161" s="107">
        <f>SUM(P144:P160)</f>
        <v>9325</v>
      </c>
      <c r="Q161" s="106">
        <f>P161/C161</f>
        <v>0.9770536462699078</v>
      </c>
      <c r="R161" s="108">
        <f>(D161*1+F161*2+H161*3+J161*4+L161*5+N161*6)/C161</f>
        <v>3.062133277451802</v>
      </c>
    </row>
    <row r="162" ht="12" customHeight="1"/>
    <row r="163" ht="24" customHeight="1">
      <c r="B163" s="77" t="s">
        <v>84</v>
      </c>
    </row>
    <row r="164" spans="2:3" ht="36" customHeight="1" thickBot="1">
      <c r="B164" s="77" t="s">
        <v>71</v>
      </c>
      <c r="C164" s="78"/>
    </row>
    <row r="165" spans="1:18" ht="15" customHeight="1">
      <c r="A165" s="116"/>
      <c r="B165" s="116"/>
      <c r="C165" s="117" t="s">
        <v>50</v>
      </c>
      <c r="D165" s="271" t="s">
        <v>49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2"/>
      <c r="P165" s="118"/>
      <c r="Q165" s="119"/>
      <c r="R165" s="120"/>
    </row>
    <row r="166" spans="1:18" ht="24" customHeight="1" thickBot="1">
      <c r="A166" s="121" t="s">
        <v>0</v>
      </c>
      <c r="B166" s="121" t="s">
        <v>1</v>
      </c>
      <c r="C166" s="80" t="s">
        <v>51</v>
      </c>
      <c r="D166" s="81" t="s">
        <v>2</v>
      </c>
      <c r="E166" s="82" t="s">
        <v>47</v>
      </c>
      <c r="F166" s="82" t="s">
        <v>119</v>
      </c>
      <c r="G166" s="83" t="s">
        <v>47</v>
      </c>
      <c r="H166" s="82" t="s">
        <v>3</v>
      </c>
      <c r="I166" s="82" t="s">
        <v>47</v>
      </c>
      <c r="J166" s="82" t="s">
        <v>4</v>
      </c>
      <c r="K166" s="83" t="s">
        <v>47</v>
      </c>
      <c r="L166" s="82" t="s">
        <v>5</v>
      </c>
      <c r="M166" s="82" t="s">
        <v>47</v>
      </c>
      <c r="N166" s="82" t="s">
        <v>6</v>
      </c>
      <c r="O166" s="83" t="s">
        <v>47</v>
      </c>
      <c r="P166" s="84" t="s">
        <v>7</v>
      </c>
      <c r="Q166" s="122" t="s">
        <v>47</v>
      </c>
      <c r="R166" s="80" t="s">
        <v>48</v>
      </c>
    </row>
    <row r="167" spans="1:18" ht="18" customHeight="1">
      <c r="A167" s="86" t="s">
        <v>8</v>
      </c>
      <c r="B167" s="87" t="s">
        <v>9</v>
      </c>
      <c r="C167" s="115">
        <f>C29+C144</f>
        <v>4899</v>
      </c>
      <c r="D167" s="123">
        <f>D29+D144</f>
        <v>61</v>
      </c>
      <c r="E167" s="97">
        <f>D167/C167</f>
        <v>0.012451520718513982</v>
      </c>
      <c r="F167" s="113">
        <f>F29+F144</f>
        <v>1348</v>
      </c>
      <c r="G167" s="97">
        <f>F167/C167</f>
        <v>0.2751581955501123</v>
      </c>
      <c r="H167" s="113">
        <f>H29+H144</f>
        <v>2155</v>
      </c>
      <c r="I167" s="97">
        <f>H167/C167</f>
        <v>0.4398856909573382</v>
      </c>
      <c r="J167" s="113">
        <f>J29+J144</f>
        <v>1040</v>
      </c>
      <c r="K167" s="97">
        <f>J167/C167</f>
        <v>0.21228822208614004</v>
      </c>
      <c r="L167" s="113">
        <f>L29+L144</f>
        <v>294</v>
      </c>
      <c r="M167" s="97">
        <f>L167/C167</f>
        <v>0.06001224739742805</v>
      </c>
      <c r="N167" s="113">
        <f>N29+N144</f>
        <v>1</v>
      </c>
      <c r="O167" s="97">
        <f>N167/C167</f>
        <v>0.00020412329046744235</v>
      </c>
      <c r="P167" s="90">
        <f>C167-D167</f>
        <v>4838</v>
      </c>
      <c r="Q167" s="110">
        <f>P167/C167</f>
        <v>0.987548479281486</v>
      </c>
      <c r="R167" s="245">
        <f>(D167*1+F167*2+H167*3+J167*4+L167*5+N167*6)/C167</f>
        <v>3.032863849765258</v>
      </c>
    </row>
    <row r="168" spans="1:18" ht="33.75">
      <c r="A168" s="92" t="s">
        <v>10</v>
      </c>
      <c r="B168" s="93" t="s">
        <v>55</v>
      </c>
      <c r="C168" s="115">
        <f>C30+C145</f>
        <v>0</v>
      </c>
      <c r="D168" s="123">
        <f>D30+D145</f>
        <v>0</v>
      </c>
      <c r="E168" s="97" t="e">
        <f aca="true" t="shared" si="81" ref="E168:E183">D168/C168</f>
        <v>#DIV/0!</v>
      </c>
      <c r="F168" s="113">
        <f>F30+F145</f>
        <v>0</v>
      </c>
      <c r="G168" s="97" t="e">
        <f aca="true" t="shared" si="82" ref="G168:G183">F168/C168</f>
        <v>#DIV/0!</v>
      </c>
      <c r="H168" s="113">
        <f>H30+H145</f>
        <v>0</v>
      </c>
      <c r="I168" s="97" t="e">
        <f aca="true" t="shared" si="83" ref="I168:I183">H168/C168</f>
        <v>#DIV/0!</v>
      </c>
      <c r="J168" s="113">
        <f>J30+J145</f>
        <v>0</v>
      </c>
      <c r="K168" s="97" t="e">
        <f aca="true" t="shared" si="84" ref="K168:K183">J168/C168</f>
        <v>#DIV/0!</v>
      </c>
      <c r="L168" s="113">
        <f>L30+L145</f>
        <v>0</v>
      </c>
      <c r="M168" s="97" t="e">
        <f aca="true" t="shared" si="85" ref="M168:M183">L168/C168</f>
        <v>#DIV/0!</v>
      </c>
      <c r="N168" s="113">
        <f>N30+N145</f>
        <v>0</v>
      </c>
      <c r="O168" s="97" t="e">
        <f aca="true" t="shared" si="86" ref="O168:O183">N168/C168</f>
        <v>#DIV/0!</v>
      </c>
      <c r="P168" s="90">
        <f aca="true" t="shared" si="87" ref="P168:P183">C168-D168</f>
        <v>0</v>
      </c>
      <c r="Q168" s="110" t="e">
        <f aca="true" t="shared" si="88" ref="Q168:Q183">P168/C168</f>
        <v>#DIV/0!</v>
      </c>
      <c r="R168" s="243" t="e">
        <f aca="true" t="shared" si="89" ref="R168:R183">(D168*1+F168*2+H168*3+J168*4+L168*5+N168*6)/C168</f>
        <v>#DIV/0!</v>
      </c>
    </row>
    <row r="169" spans="1:18" ht="18" customHeight="1">
      <c r="A169" s="95" t="s">
        <v>12</v>
      </c>
      <c r="B169" s="96" t="s">
        <v>11</v>
      </c>
      <c r="C169" s="115">
        <f>C31+C146</f>
        <v>2743</v>
      </c>
      <c r="D169" s="123">
        <f>D31+D146</f>
        <v>90</v>
      </c>
      <c r="E169" s="97">
        <f t="shared" si="81"/>
        <v>0.03281079110462997</v>
      </c>
      <c r="F169" s="113">
        <f>F31+F146</f>
        <v>769</v>
      </c>
      <c r="G169" s="97">
        <f t="shared" si="82"/>
        <v>0.2803499817717827</v>
      </c>
      <c r="H169" s="113">
        <f>H31+H146</f>
        <v>968</v>
      </c>
      <c r="I169" s="97">
        <f t="shared" si="83"/>
        <v>0.35289828654757566</v>
      </c>
      <c r="J169" s="113">
        <f>J31+J146</f>
        <v>625</v>
      </c>
      <c r="K169" s="97">
        <f t="shared" si="84"/>
        <v>0.22785271600437476</v>
      </c>
      <c r="L169" s="113">
        <f>L31+L146</f>
        <v>270</v>
      </c>
      <c r="M169" s="97">
        <f t="shared" si="85"/>
        <v>0.0984323733138899</v>
      </c>
      <c r="N169" s="113">
        <f>N31+N146</f>
        <v>21</v>
      </c>
      <c r="O169" s="97">
        <f t="shared" si="86"/>
        <v>0.007655851257746992</v>
      </c>
      <c r="P169" s="90">
        <f t="shared" si="87"/>
        <v>2653</v>
      </c>
      <c r="Q169" s="110">
        <f t="shared" si="88"/>
        <v>0.9671892088953701</v>
      </c>
      <c r="R169" s="243">
        <f t="shared" si="89"/>
        <v>3.101713452424353</v>
      </c>
    </row>
    <row r="170" spans="1:18" ht="18" customHeight="1">
      <c r="A170" s="92" t="s">
        <v>14</v>
      </c>
      <c r="B170" s="99" t="s">
        <v>13</v>
      </c>
      <c r="C170" s="115">
        <f>C32+C147</f>
        <v>825</v>
      </c>
      <c r="D170" s="123">
        <f>D32+D147</f>
        <v>16</v>
      </c>
      <c r="E170" s="97">
        <f t="shared" si="81"/>
        <v>0.019393939393939394</v>
      </c>
      <c r="F170" s="113">
        <f>F32+F147</f>
        <v>194</v>
      </c>
      <c r="G170" s="97">
        <f t="shared" si="82"/>
        <v>0.23515151515151514</v>
      </c>
      <c r="H170" s="113">
        <f>H32+H147</f>
        <v>322</v>
      </c>
      <c r="I170" s="97">
        <f t="shared" si="83"/>
        <v>0.3903030303030303</v>
      </c>
      <c r="J170" s="113">
        <f>J32+J147</f>
        <v>215</v>
      </c>
      <c r="K170" s="97">
        <f t="shared" si="84"/>
        <v>0.2606060606060606</v>
      </c>
      <c r="L170" s="113">
        <f>L32+L147</f>
        <v>70</v>
      </c>
      <c r="M170" s="97">
        <f t="shared" si="85"/>
        <v>0.08484848484848485</v>
      </c>
      <c r="N170" s="113">
        <f>N32+N147</f>
        <v>8</v>
      </c>
      <c r="O170" s="97">
        <f t="shared" si="86"/>
        <v>0.009696969696969697</v>
      </c>
      <c r="P170" s="90">
        <f t="shared" si="87"/>
        <v>809</v>
      </c>
      <c r="Q170" s="110">
        <f t="shared" si="88"/>
        <v>0.9806060606060606</v>
      </c>
      <c r="R170" s="243">
        <f t="shared" si="89"/>
        <v>3.1854545454545455</v>
      </c>
    </row>
    <row r="171" spans="1:18" ht="18" customHeight="1">
      <c r="A171" s="95" t="s">
        <v>15</v>
      </c>
      <c r="B171" s="96" t="s">
        <v>16</v>
      </c>
      <c r="C171" s="115">
        <f>C33+C148</f>
        <v>926</v>
      </c>
      <c r="D171" s="123">
        <f>D33+D148</f>
        <v>52</v>
      </c>
      <c r="E171" s="97">
        <f>D171/C171</f>
        <v>0.056155507559395246</v>
      </c>
      <c r="F171" s="113">
        <f>F33+F148</f>
        <v>257</v>
      </c>
      <c r="G171" s="97">
        <f>F171/C171</f>
        <v>0.2775377969762419</v>
      </c>
      <c r="H171" s="113">
        <f>H33+H148</f>
        <v>398</v>
      </c>
      <c r="I171" s="97">
        <f>H171/C171</f>
        <v>0.4298056155507559</v>
      </c>
      <c r="J171" s="113">
        <f>J33+J148</f>
        <v>194</v>
      </c>
      <c r="K171" s="97">
        <f>J171/C171</f>
        <v>0.20950323974082075</v>
      </c>
      <c r="L171" s="113">
        <f>L33+L148</f>
        <v>25</v>
      </c>
      <c r="M171" s="97">
        <f>L171/C171</f>
        <v>0.026997840172786176</v>
      </c>
      <c r="N171" s="113">
        <f>N33+N148</f>
        <v>0</v>
      </c>
      <c r="O171" s="97">
        <f>N171/C171</f>
        <v>0</v>
      </c>
      <c r="P171" s="90">
        <f>C171-D171</f>
        <v>874</v>
      </c>
      <c r="Q171" s="110">
        <f>P171/C171</f>
        <v>0.9438444924406048</v>
      </c>
      <c r="R171" s="243">
        <f>(D171*1+F171*2+H171*3+J171*4+L171*5+N171*6)/C171</f>
        <v>2.873650107991361</v>
      </c>
    </row>
    <row r="172" spans="1:18" ht="18" customHeight="1">
      <c r="A172" s="92" t="s">
        <v>17</v>
      </c>
      <c r="B172" s="96" t="s">
        <v>102</v>
      </c>
      <c r="C172" s="115">
        <f>C34+C149</f>
        <v>284</v>
      </c>
      <c r="D172" s="123">
        <f>D34+D149</f>
        <v>4</v>
      </c>
      <c r="E172" s="97">
        <f t="shared" si="81"/>
        <v>0.014084507042253521</v>
      </c>
      <c r="F172" s="113">
        <f>F34+F149</f>
        <v>70</v>
      </c>
      <c r="G172" s="97">
        <f t="shared" si="82"/>
        <v>0.24647887323943662</v>
      </c>
      <c r="H172" s="113">
        <f>H34+H149</f>
        <v>127</v>
      </c>
      <c r="I172" s="97">
        <f t="shared" si="83"/>
        <v>0.4471830985915493</v>
      </c>
      <c r="J172" s="113">
        <f>J34+J149</f>
        <v>56</v>
      </c>
      <c r="K172" s="97">
        <f t="shared" si="84"/>
        <v>0.19718309859154928</v>
      </c>
      <c r="L172" s="113">
        <f>L34+L149</f>
        <v>27</v>
      </c>
      <c r="M172" s="97">
        <f t="shared" si="85"/>
        <v>0.09507042253521127</v>
      </c>
      <c r="N172" s="113">
        <f>N34+N149</f>
        <v>0</v>
      </c>
      <c r="O172" s="97">
        <f t="shared" si="86"/>
        <v>0</v>
      </c>
      <c r="P172" s="90">
        <f t="shared" si="87"/>
        <v>280</v>
      </c>
      <c r="Q172" s="110">
        <f t="shared" si="88"/>
        <v>0.9859154929577465</v>
      </c>
      <c r="R172" s="243">
        <f t="shared" si="89"/>
        <v>3.112676056338028</v>
      </c>
    </row>
    <row r="173" spans="1:18" ht="18" customHeight="1">
      <c r="A173" s="95" t="s">
        <v>18</v>
      </c>
      <c r="B173" s="96" t="s">
        <v>103</v>
      </c>
      <c r="C173" s="115">
        <f>C35+C150</f>
        <v>6</v>
      </c>
      <c r="D173" s="123">
        <f>D35+D150</f>
        <v>0</v>
      </c>
      <c r="E173" s="97">
        <f t="shared" si="81"/>
        <v>0</v>
      </c>
      <c r="F173" s="113">
        <f>F35+F150</f>
        <v>3</v>
      </c>
      <c r="G173" s="97">
        <f t="shared" si="82"/>
        <v>0.5</v>
      </c>
      <c r="H173" s="113">
        <f>H35+H150</f>
        <v>1</v>
      </c>
      <c r="I173" s="97">
        <f t="shared" si="83"/>
        <v>0.16666666666666666</v>
      </c>
      <c r="J173" s="113">
        <f>J35+J150</f>
        <v>2</v>
      </c>
      <c r="K173" s="97">
        <f t="shared" si="84"/>
        <v>0.3333333333333333</v>
      </c>
      <c r="L173" s="113">
        <f>L35+L150</f>
        <v>0</v>
      </c>
      <c r="M173" s="97">
        <f t="shared" si="85"/>
        <v>0</v>
      </c>
      <c r="N173" s="113">
        <f>N35+N150</f>
        <v>0</v>
      </c>
      <c r="O173" s="97">
        <f t="shared" si="86"/>
        <v>0</v>
      </c>
      <c r="P173" s="90">
        <f t="shared" si="87"/>
        <v>6</v>
      </c>
      <c r="Q173" s="110">
        <f t="shared" si="88"/>
        <v>1</v>
      </c>
      <c r="R173" s="243">
        <f t="shared" si="89"/>
        <v>2.8333333333333335</v>
      </c>
    </row>
    <row r="174" spans="1:18" ht="18" customHeight="1">
      <c r="A174" s="92" t="s">
        <v>20</v>
      </c>
      <c r="B174" s="99" t="s">
        <v>19</v>
      </c>
      <c r="C174" s="115">
        <f>C36+C151</f>
        <v>1</v>
      </c>
      <c r="D174" s="123">
        <f>D36+D151</f>
        <v>0</v>
      </c>
      <c r="E174" s="97">
        <f t="shared" si="81"/>
        <v>0</v>
      </c>
      <c r="F174" s="113">
        <f>F36+F151</f>
        <v>0</v>
      </c>
      <c r="G174" s="97">
        <f t="shared" si="82"/>
        <v>0</v>
      </c>
      <c r="H174" s="113">
        <f>H36+H151</f>
        <v>1</v>
      </c>
      <c r="I174" s="97">
        <f t="shared" si="83"/>
        <v>1</v>
      </c>
      <c r="J174" s="113">
        <f>J36+J151</f>
        <v>0</v>
      </c>
      <c r="K174" s="97">
        <f t="shared" si="84"/>
        <v>0</v>
      </c>
      <c r="L174" s="113">
        <f>L36+L151</f>
        <v>0</v>
      </c>
      <c r="M174" s="97">
        <f t="shared" si="85"/>
        <v>0</v>
      </c>
      <c r="N174" s="113">
        <f>N36+N151</f>
        <v>0</v>
      </c>
      <c r="O174" s="97">
        <f t="shared" si="86"/>
        <v>0</v>
      </c>
      <c r="P174" s="90">
        <f t="shared" si="87"/>
        <v>1</v>
      </c>
      <c r="Q174" s="110">
        <f t="shared" si="88"/>
        <v>1</v>
      </c>
      <c r="R174" s="243">
        <f t="shared" si="89"/>
        <v>3</v>
      </c>
    </row>
    <row r="175" spans="1:18" ht="18" customHeight="1">
      <c r="A175" s="95" t="s">
        <v>22</v>
      </c>
      <c r="B175" s="96" t="s">
        <v>21</v>
      </c>
      <c r="C175" s="115">
        <f>C37+C152</f>
        <v>73</v>
      </c>
      <c r="D175" s="123">
        <f>D37+D152</f>
        <v>1</v>
      </c>
      <c r="E175" s="97">
        <f t="shared" si="81"/>
        <v>0.0136986301369863</v>
      </c>
      <c r="F175" s="113">
        <f>F37+F152</f>
        <v>13</v>
      </c>
      <c r="G175" s="97">
        <f t="shared" si="82"/>
        <v>0.1780821917808219</v>
      </c>
      <c r="H175" s="113">
        <f>H37+H152</f>
        <v>21</v>
      </c>
      <c r="I175" s="97">
        <f t="shared" si="83"/>
        <v>0.2876712328767123</v>
      </c>
      <c r="J175" s="113">
        <f>J37+J152</f>
        <v>27</v>
      </c>
      <c r="K175" s="97">
        <f t="shared" si="84"/>
        <v>0.3698630136986301</v>
      </c>
      <c r="L175" s="113">
        <f>L37+L152</f>
        <v>10</v>
      </c>
      <c r="M175" s="97">
        <f t="shared" si="85"/>
        <v>0.136986301369863</v>
      </c>
      <c r="N175" s="113">
        <f>N37+N152</f>
        <v>1</v>
      </c>
      <c r="O175" s="97">
        <f t="shared" si="86"/>
        <v>0.0136986301369863</v>
      </c>
      <c r="P175" s="90">
        <f t="shared" si="87"/>
        <v>72</v>
      </c>
      <c r="Q175" s="110">
        <f t="shared" si="88"/>
        <v>0.9863013698630136</v>
      </c>
      <c r="R175" s="243">
        <f t="shared" si="89"/>
        <v>3.4794520547945207</v>
      </c>
    </row>
    <row r="176" spans="1:18" ht="18" customHeight="1">
      <c r="A176" s="92" t="s">
        <v>24</v>
      </c>
      <c r="B176" s="96" t="s">
        <v>27</v>
      </c>
      <c r="C176" s="115">
        <f>C38+C153</f>
        <v>1</v>
      </c>
      <c r="D176" s="123">
        <f>D38+D153</f>
        <v>0</v>
      </c>
      <c r="E176" s="97">
        <f t="shared" si="81"/>
        <v>0</v>
      </c>
      <c r="F176" s="113">
        <f>F38+F153</f>
        <v>0</v>
      </c>
      <c r="G176" s="97">
        <f t="shared" si="82"/>
        <v>0</v>
      </c>
      <c r="H176" s="113">
        <f>H38+H153</f>
        <v>0</v>
      </c>
      <c r="I176" s="97">
        <f t="shared" si="83"/>
        <v>0</v>
      </c>
      <c r="J176" s="113">
        <f>J38+J153</f>
        <v>1</v>
      </c>
      <c r="K176" s="97">
        <f t="shared" si="84"/>
        <v>1</v>
      </c>
      <c r="L176" s="113">
        <f>L38+L153</f>
        <v>0</v>
      </c>
      <c r="M176" s="97">
        <f t="shared" si="85"/>
        <v>0</v>
      </c>
      <c r="N176" s="113">
        <f>N38+N153</f>
        <v>0</v>
      </c>
      <c r="O176" s="97">
        <f t="shared" si="86"/>
        <v>0</v>
      </c>
      <c r="P176" s="90">
        <f t="shared" si="87"/>
        <v>1</v>
      </c>
      <c r="Q176" s="110">
        <f t="shared" si="88"/>
        <v>1</v>
      </c>
      <c r="R176" s="243">
        <f t="shared" si="89"/>
        <v>4</v>
      </c>
    </row>
    <row r="177" spans="1:18" ht="18" customHeight="1">
      <c r="A177" s="95" t="s">
        <v>26</v>
      </c>
      <c r="B177" s="96" t="s">
        <v>117</v>
      </c>
      <c r="C177" s="115">
        <f>C39+C154</f>
        <v>0</v>
      </c>
      <c r="D177" s="123">
        <f>D39+D154</f>
        <v>0</v>
      </c>
      <c r="E177" s="97" t="e">
        <f t="shared" si="81"/>
        <v>#DIV/0!</v>
      </c>
      <c r="F177" s="113">
        <f>F39+F154</f>
        <v>0</v>
      </c>
      <c r="G177" s="97" t="e">
        <f t="shared" si="82"/>
        <v>#DIV/0!</v>
      </c>
      <c r="H177" s="113">
        <f>H39+H154</f>
        <v>0</v>
      </c>
      <c r="I177" s="97" t="e">
        <f t="shared" si="83"/>
        <v>#DIV/0!</v>
      </c>
      <c r="J177" s="113">
        <f>J39+J154</f>
        <v>0</v>
      </c>
      <c r="K177" s="97" t="e">
        <f t="shared" si="84"/>
        <v>#DIV/0!</v>
      </c>
      <c r="L177" s="113">
        <f>L39+L154</f>
        <v>0</v>
      </c>
      <c r="M177" s="97" t="e">
        <f t="shared" si="85"/>
        <v>#DIV/0!</v>
      </c>
      <c r="N177" s="113">
        <f>N39+N154</f>
        <v>0</v>
      </c>
      <c r="O177" s="97" t="e">
        <f t="shared" si="86"/>
        <v>#DIV/0!</v>
      </c>
      <c r="P177" s="90">
        <f t="shared" si="87"/>
        <v>0</v>
      </c>
      <c r="Q177" s="110" t="e">
        <f t="shared" si="88"/>
        <v>#DIV/0!</v>
      </c>
      <c r="R177" s="243" t="e">
        <f t="shared" si="89"/>
        <v>#DIV/0!</v>
      </c>
    </row>
    <row r="178" spans="1:18" ht="18" customHeight="1">
      <c r="A178" s="92" t="s">
        <v>28</v>
      </c>
      <c r="B178" s="96" t="s">
        <v>29</v>
      </c>
      <c r="C178" s="115">
        <f>C40+C155</f>
        <v>0</v>
      </c>
      <c r="D178" s="123">
        <f>D40+D155</f>
        <v>0</v>
      </c>
      <c r="E178" s="97" t="e">
        <f t="shared" si="81"/>
        <v>#DIV/0!</v>
      </c>
      <c r="F178" s="113">
        <f>F40+F155</f>
        <v>0</v>
      </c>
      <c r="G178" s="97" t="e">
        <f t="shared" si="82"/>
        <v>#DIV/0!</v>
      </c>
      <c r="H178" s="113">
        <f>H40+H155</f>
        <v>0</v>
      </c>
      <c r="I178" s="97" t="e">
        <f t="shared" si="83"/>
        <v>#DIV/0!</v>
      </c>
      <c r="J178" s="113">
        <f>J40+J155</f>
        <v>0</v>
      </c>
      <c r="K178" s="97" t="e">
        <f t="shared" si="84"/>
        <v>#DIV/0!</v>
      </c>
      <c r="L178" s="113">
        <f>L40+L155</f>
        <v>0</v>
      </c>
      <c r="M178" s="97" t="e">
        <f t="shared" si="85"/>
        <v>#DIV/0!</v>
      </c>
      <c r="N178" s="113">
        <f>N40+N155</f>
        <v>0</v>
      </c>
      <c r="O178" s="97" t="e">
        <f t="shared" si="86"/>
        <v>#DIV/0!</v>
      </c>
      <c r="P178" s="90">
        <f t="shared" si="87"/>
        <v>0</v>
      </c>
      <c r="Q178" s="110" t="e">
        <f t="shared" si="88"/>
        <v>#DIV/0!</v>
      </c>
      <c r="R178" s="243" t="e">
        <f t="shared" si="89"/>
        <v>#DIV/0!</v>
      </c>
    </row>
    <row r="179" spans="1:18" ht="18" customHeight="1">
      <c r="A179" s="95" t="s">
        <v>30</v>
      </c>
      <c r="B179" s="99" t="s">
        <v>31</v>
      </c>
      <c r="C179" s="115">
        <f>C41+C156</f>
        <v>0</v>
      </c>
      <c r="D179" s="123">
        <f>D41+D156</f>
        <v>0</v>
      </c>
      <c r="E179" s="97" t="e">
        <f t="shared" si="81"/>
        <v>#DIV/0!</v>
      </c>
      <c r="F179" s="113">
        <f>F41+F156</f>
        <v>0</v>
      </c>
      <c r="G179" s="97" t="e">
        <f t="shared" si="82"/>
        <v>#DIV/0!</v>
      </c>
      <c r="H179" s="113">
        <f>H41+H156</f>
        <v>0</v>
      </c>
      <c r="I179" s="97" t="e">
        <f t="shared" si="83"/>
        <v>#DIV/0!</v>
      </c>
      <c r="J179" s="113">
        <f>J41+J156</f>
        <v>0</v>
      </c>
      <c r="K179" s="97" t="e">
        <f t="shared" si="84"/>
        <v>#DIV/0!</v>
      </c>
      <c r="L179" s="113">
        <f>L41+L156</f>
        <v>0</v>
      </c>
      <c r="M179" s="97" t="e">
        <f t="shared" si="85"/>
        <v>#DIV/0!</v>
      </c>
      <c r="N179" s="113">
        <f>N41+N156</f>
        <v>0</v>
      </c>
      <c r="O179" s="97" t="e">
        <f t="shared" si="86"/>
        <v>#DIV/0!</v>
      </c>
      <c r="P179" s="90">
        <f t="shared" si="87"/>
        <v>0</v>
      </c>
      <c r="Q179" s="110" t="e">
        <f t="shared" si="88"/>
        <v>#DIV/0!</v>
      </c>
      <c r="R179" s="243" t="e">
        <f t="shared" si="89"/>
        <v>#DIV/0!</v>
      </c>
    </row>
    <row r="180" spans="1:18" ht="18" customHeight="1">
      <c r="A180" s="92" t="s">
        <v>32</v>
      </c>
      <c r="B180" s="96" t="s">
        <v>23</v>
      </c>
      <c r="C180" s="115">
        <f>C42+C157</f>
        <v>21</v>
      </c>
      <c r="D180" s="123">
        <f>D42+D157</f>
        <v>0</v>
      </c>
      <c r="E180" s="97">
        <f t="shared" si="81"/>
        <v>0</v>
      </c>
      <c r="F180" s="113">
        <f>F42+F157</f>
        <v>2</v>
      </c>
      <c r="G180" s="97">
        <f t="shared" si="82"/>
        <v>0.09523809523809523</v>
      </c>
      <c r="H180" s="113">
        <f>H42+H157</f>
        <v>3</v>
      </c>
      <c r="I180" s="97">
        <f t="shared" si="83"/>
        <v>0.14285714285714285</v>
      </c>
      <c r="J180" s="113">
        <f>J42+J157</f>
        <v>9</v>
      </c>
      <c r="K180" s="97">
        <f t="shared" si="84"/>
        <v>0.42857142857142855</v>
      </c>
      <c r="L180" s="113">
        <f>L42+L157</f>
        <v>7</v>
      </c>
      <c r="M180" s="97">
        <f t="shared" si="85"/>
        <v>0.3333333333333333</v>
      </c>
      <c r="N180" s="113">
        <f>N42+N157</f>
        <v>0</v>
      </c>
      <c r="O180" s="97">
        <f t="shared" si="86"/>
        <v>0</v>
      </c>
      <c r="P180" s="90">
        <f t="shared" si="87"/>
        <v>21</v>
      </c>
      <c r="Q180" s="110">
        <f t="shared" si="88"/>
        <v>1</v>
      </c>
      <c r="R180" s="243">
        <f t="shared" si="89"/>
        <v>4</v>
      </c>
    </row>
    <row r="181" spans="1:18" ht="18" customHeight="1">
      <c r="A181" s="95" t="s">
        <v>34</v>
      </c>
      <c r="B181" s="96" t="s">
        <v>25</v>
      </c>
      <c r="C181" s="115">
        <f>C43+C158</f>
        <v>16</v>
      </c>
      <c r="D181" s="123">
        <f>D43+D158</f>
        <v>0</v>
      </c>
      <c r="E181" s="97">
        <f t="shared" si="81"/>
        <v>0</v>
      </c>
      <c r="F181" s="113">
        <f>F43+F158</f>
        <v>1</v>
      </c>
      <c r="G181" s="97">
        <f t="shared" si="82"/>
        <v>0.0625</v>
      </c>
      <c r="H181" s="113">
        <f>H43+H158</f>
        <v>1</v>
      </c>
      <c r="I181" s="97">
        <f t="shared" si="83"/>
        <v>0.0625</v>
      </c>
      <c r="J181" s="113">
        <f>J43+J158</f>
        <v>8</v>
      </c>
      <c r="K181" s="97">
        <f t="shared" si="84"/>
        <v>0.5</v>
      </c>
      <c r="L181" s="113">
        <f>L43+L158</f>
        <v>5</v>
      </c>
      <c r="M181" s="97">
        <f t="shared" si="85"/>
        <v>0.3125</v>
      </c>
      <c r="N181" s="113">
        <f>N43+N158</f>
        <v>1</v>
      </c>
      <c r="O181" s="97">
        <f t="shared" si="86"/>
        <v>0.0625</v>
      </c>
      <c r="P181" s="90">
        <f t="shared" si="87"/>
        <v>16</v>
      </c>
      <c r="Q181" s="110">
        <f t="shared" si="88"/>
        <v>1</v>
      </c>
      <c r="R181" s="243">
        <f t="shared" si="89"/>
        <v>4.25</v>
      </c>
    </row>
    <row r="182" spans="1:18" ht="18" customHeight="1">
      <c r="A182" s="92" t="s">
        <v>56</v>
      </c>
      <c r="B182" s="96" t="s">
        <v>118</v>
      </c>
      <c r="C182" s="115">
        <f>C44+C159</f>
        <v>0</v>
      </c>
      <c r="D182" s="123">
        <f>D44+D159</f>
        <v>0</v>
      </c>
      <c r="E182" s="97" t="e">
        <f t="shared" si="81"/>
        <v>#DIV/0!</v>
      </c>
      <c r="F182" s="113">
        <f>F44+F159</f>
        <v>0</v>
      </c>
      <c r="G182" s="97" t="e">
        <f t="shared" si="82"/>
        <v>#DIV/0!</v>
      </c>
      <c r="H182" s="113">
        <f>H44+H159</f>
        <v>0</v>
      </c>
      <c r="I182" s="97" t="e">
        <f t="shared" si="83"/>
        <v>#DIV/0!</v>
      </c>
      <c r="J182" s="113">
        <f>J44+J159</f>
        <v>0</v>
      </c>
      <c r="K182" s="97" t="e">
        <f t="shared" si="84"/>
        <v>#DIV/0!</v>
      </c>
      <c r="L182" s="113">
        <f>L44+L159</f>
        <v>0</v>
      </c>
      <c r="M182" s="97" t="e">
        <f t="shared" si="85"/>
        <v>#DIV/0!</v>
      </c>
      <c r="N182" s="113">
        <f>N44+N159</f>
        <v>0</v>
      </c>
      <c r="O182" s="97" t="e">
        <f t="shared" si="86"/>
        <v>#DIV/0!</v>
      </c>
      <c r="P182" s="90">
        <f t="shared" si="87"/>
        <v>0</v>
      </c>
      <c r="Q182" s="110" t="e">
        <f t="shared" si="88"/>
        <v>#DIV/0!</v>
      </c>
      <c r="R182" s="243" t="e">
        <f t="shared" si="89"/>
        <v>#DIV/0!</v>
      </c>
    </row>
    <row r="183" spans="1:18" ht="18" customHeight="1" thickBot="1">
      <c r="A183" s="92" t="s">
        <v>105</v>
      </c>
      <c r="B183" s="96" t="s">
        <v>33</v>
      </c>
      <c r="C183" s="115">
        <f>C45+C160</f>
        <v>0</v>
      </c>
      <c r="D183" s="123">
        <f>D45+D160</f>
        <v>0</v>
      </c>
      <c r="E183" s="97" t="e">
        <f t="shared" si="81"/>
        <v>#DIV/0!</v>
      </c>
      <c r="F183" s="113">
        <f>F45+F160</f>
        <v>0</v>
      </c>
      <c r="G183" s="97" t="e">
        <f t="shared" si="82"/>
        <v>#DIV/0!</v>
      </c>
      <c r="H183" s="113" t="e">
        <f>H45+H160</f>
        <v>#REF!</v>
      </c>
      <c r="I183" s="97" t="e">
        <f t="shared" si="83"/>
        <v>#REF!</v>
      </c>
      <c r="J183" s="113">
        <f>J45+J160</f>
        <v>0</v>
      </c>
      <c r="K183" s="97" t="e">
        <f t="shared" si="84"/>
        <v>#DIV/0!</v>
      </c>
      <c r="L183" s="113">
        <f>L45+L160</f>
        <v>0</v>
      </c>
      <c r="M183" s="97" t="e">
        <f t="shared" si="85"/>
        <v>#DIV/0!</v>
      </c>
      <c r="N183" s="113">
        <f>N45+N160</f>
        <v>0</v>
      </c>
      <c r="O183" s="97" t="e">
        <f t="shared" si="86"/>
        <v>#DIV/0!</v>
      </c>
      <c r="P183" s="90">
        <f t="shared" si="87"/>
        <v>0</v>
      </c>
      <c r="Q183" s="110" t="e">
        <f t="shared" si="88"/>
        <v>#DIV/0!</v>
      </c>
      <c r="R183" s="244" t="e">
        <f t="shared" si="89"/>
        <v>#REF!</v>
      </c>
    </row>
    <row r="184" spans="1:18" ht="23.25" customHeight="1" thickBot="1">
      <c r="A184" s="269" t="s">
        <v>35</v>
      </c>
      <c r="B184" s="270"/>
      <c r="C184" s="102">
        <f>SUM(C167:C183)</f>
        <v>9795</v>
      </c>
      <c r="D184" s="103">
        <f>SUM(D167:D183)</f>
        <v>224</v>
      </c>
      <c r="E184" s="104">
        <f>D184/C184</f>
        <v>0.022868810617662074</v>
      </c>
      <c r="F184" s="105">
        <f>SUM(F167:F183)</f>
        <v>2657</v>
      </c>
      <c r="G184" s="106">
        <f>F184/C184</f>
        <v>0.2712608473711077</v>
      </c>
      <c r="H184" s="105" t="e">
        <f>SUM(H167:H183)</f>
        <v>#REF!</v>
      </c>
      <c r="I184" s="104" t="e">
        <f>H184/C184</f>
        <v>#REF!</v>
      </c>
      <c r="J184" s="105">
        <f>SUM(J167:J183)</f>
        <v>2177</v>
      </c>
      <c r="K184" s="106">
        <f>J184/C184</f>
        <v>0.22225625319040326</v>
      </c>
      <c r="L184" s="105">
        <f>SUM(L167:L183)</f>
        <v>708</v>
      </c>
      <c r="M184" s="104">
        <f>L184/C184</f>
        <v>0.07228177641653905</v>
      </c>
      <c r="N184" s="105">
        <f>SUM(N167:N183)</f>
        <v>32</v>
      </c>
      <c r="O184" s="106">
        <f>N184/C184</f>
        <v>0.003266972945380296</v>
      </c>
      <c r="P184" s="107">
        <f>SUM(P167:P183)</f>
        <v>9571</v>
      </c>
      <c r="Q184" s="106">
        <f>P184/C184</f>
        <v>0.9771311893823379</v>
      </c>
      <c r="R184" s="108" t="e">
        <f>(D184*1+F184*2+H184*3+J184*4+L184*5+N184*6)/C184</f>
        <v>#REF!</v>
      </c>
    </row>
    <row r="185" ht="12" customHeight="1"/>
    <row r="186" ht="24" customHeight="1">
      <c r="B186" s="77" t="s">
        <v>63</v>
      </c>
    </row>
    <row r="187" spans="2:3" ht="35.25" customHeight="1" thickBot="1">
      <c r="B187" s="77" t="s">
        <v>72</v>
      </c>
      <c r="C187" s="78"/>
    </row>
    <row r="188" spans="1:18" ht="15" customHeight="1">
      <c r="A188" s="116"/>
      <c r="B188" s="116"/>
      <c r="C188" s="117" t="s">
        <v>50</v>
      </c>
      <c r="D188" s="271" t="s">
        <v>49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2"/>
      <c r="P188" s="118"/>
      <c r="Q188" s="119"/>
      <c r="R188" s="120"/>
    </row>
    <row r="189" spans="1:18" ht="24" customHeight="1" thickBot="1">
      <c r="A189" s="121" t="s">
        <v>0</v>
      </c>
      <c r="B189" s="121" t="s">
        <v>1</v>
      </c>
      <c r="C189" s="80" t="s">
        <v>51</v>
      </c>
      <c r="D189" s="81" t="s">
        <v>2</v>
      </c>
      <c r="E189" s="82" t="s">
        <v>47</v>
      </c>
      <c r="F189" s="82" t="s">
        <v>119</v>
      </c>
      <c r="G189" s="83" t="s">
        <v>47</v>
      </c>
      <c r="H189" s="82" t="s">
        <v>3</v>
      </c>
      <c r="I189" s="82" t="s">
        <v>47</v>
      </c>
      <c r="J189" s="82" t="s">
        <v>4</v>
      </c>
      <c r="K189" s="83" t="s">
        <v>47</v>
      </c>
      <c r="L189" s="82" t="s">
        <v>5</v>
      </c>
      <c r="M189" s="82" t="s">
        <v>47</v>
      </c>
      <c r="N189" s="82" t="s">
        <v>6</v>
      </c>
      <c r="O189" s="83" t="s">
        <v>47</v>
      </c>
      <c r="P189" s="84" t="s">
        <v>7</v>
      </c>
      <c r="Q189" s="122" t="s">
        <v>47</v>
      </c>
      <c r="R189" s="80" t="s">
        <v>48</v>
      </c>
    </row>
    <row r="190" spans="1:18" ht="18" customHeight="1">
      <c r="A190" s="86" t="s">
        <v>8</v>
      </c>
      <c r="B190" s="87" t="s">
        <v>9</v>
      </c>
      <c r="C190" s="115">
        <f>SUM(D190,F190,H190,J190,L190,N190)</f>
        <v>1844</v>
      </c>
      <c r="D190" s="69">
        <v>95</v>
      </c>
      <c r="E190" s="97">
        <f aca="true" t="shared" si="90" ref="E190:E207">D190/C190</f>
        <v>0.05151843817787419</v>
      </c>
      <c r="F190" s="70">
        <v>575</v>
      </c>
      <c r="G190" s="97">
        <f>F190/C190</f>
        <v>0.31182212581344904</v>
      </c>
      <c r="H190" s="70">
        <v>725</v>
      </c>
      <c r="I190" s="97">
        <f>H190/C190</f>
        <v>0.39316702819956617</v>
      </c>
      <c r="J190" s="70">
        <v>370</v>
      </c>
      <c r="K190" s="97">
        <f aca="true" t="shared" si="91" ref="K190:K206">J190/C190</f>
        <v>0.20065075921908893</v>
      </c>
      <c r="L190" s="70">
        <v>77</v>
      </c>
      <c r="M190" s="97">
        <f>L190/C190</f>
        <v>0.04175704989154013</v>
      </c>
      <c r="N190" s="70">
        <v>2</v>
      </c>
      <c r="O190" s="97">
        <f aca="true" t="shared" si="92" ref="O190:O206">N190/C190</f>
        <v>0.0010845986984815619</v>
      </c>
      <c r="P190" s="90">
        <f>C190-D190</f>
        <v>1749</v>
      </c>
      <c r="Q190" s="110">
        <f>P190/C190</f>
        <v>0.9484815618221258</v>
      </c>
      <c r="R190" s="245">
        <f>(D190*1+F190*2+H190*3+J190*4+L190*5+N190*6)/C190</f>
        <v>2.8725596529284165</v>
      </c>
    </row>
    <row r="191" spans="1:18" ht="33.75">
      <c r="A191" s="92" t="s">
        <v>10</v>
      </c>
      <c r="B191" s="93" t="s">
        <v>55</v>
      </c>
      <c r="C191" s="115">
        <f aca="true" t="shared" si="93" ref="C191:C206">SUM(D191,F191,H191,J191,L191,N191)</f>
        <v>0</v>
      </c>
      <c r="D191" s="71">
        <v>0</v>
      </c>
      <c r="E191" s="97" t="e">
        <f t="shared" si="90"/>
        <v>#DIV/0!</v>
      </c>
      <c r="F191" s="72">
        <v>0</v>
      </c>
      <c r="G191" s="97" t="e">
        <f>F191/C191</f>
        <v>#DIV/0!</v>
      </c>
      <c r="H191" s="72">
        <v>0</v>
      </c>
      <c r="I191" s="97" t="e">
        <f>H191/C191</f>
        <v>#DIV/0!</v>
      </c>
      <c r="J191" s="72">
        <v>0</v>
      </c>
      <c r="K191" s="97" t="e">
        <f t="shared" si="91"/>
        <v>#DIV/0!</v>
      </c>
      <c r="L191" s="72">
        <v>0</v>
      </c>
      <c r="M191" s="97" t="e">
        <f>L191/C191</f>
        <v>#DIV/0!</v>
      </c>
      <c r="N191" s="72">
        <v>0</v>
      </c>
      <c r="O191" s="97" t="e">
        <f t="shared" si="92"/>
        <v>#DIV/0!</v>
      </c>
      <c r="P191" s="90">
        <f>C191-D191</f>
        <v>0</v>
      </c>
      <c r="Q191" s="110" t="e">
        <f>P191/C191</f>
        <v>#DIV/0!</v>
      </c>
      <c r="R191" s="243" t="e">
        <f>(D191*1+F191*2+H191*3+J191*4+L191*5+N191*6)/C191</f>
        <v>#DIV/0!</v>
      </c>
    </row>
    <row r="192" spans="1:18" ht="18" customHeight="1">
      <c r="A192" s="95" t="s">
        <v>12</v>
      </c>
      <c r="B192" s="96" t="s">
        <v>11</v>
      </c>
      <c r="C192" s="115">
        <f t="shared" si="93"/>
        <v>1022</v>
      </c>
      <c r="D192" s="73">
        <v>36</v>
      </c>
      <c r="E192" s="97">
        <f t="shared" si="90"/>
        <v>0.03522504892367906</v>
      </c>
      <c r="F192" s="74">
        <v>275</v>
      </c>
      <c r="G192" s="97">
        <f aca="true" t="shared" si="94" ref="G192:G206">F192/C192</f>
        <v>0.2690802348336595</v>
      </c>
      <c r="H192" s="74">
        <v>400</v>
      </c>
      <c r="I192" s="97">
        <f aca="true" t="shared" si="95" ref="I192:I206">H192/C192</f>
        <v>0.3913894324853229</v>
      </c>
      <c r="J192" s="74">
        <v>224</v>
      </c>
      <c r="K192" s="97">
        <f t="shared" si="91"/>
        <v>0.2191780821917808</v>
      </c>
      <c r="L192" s="74">
        <v>87</v>
      </c>
      <c r="M192" s="97">
        <f aca="true" t="shared" si="96" ref="M192:M206">L192/C192</f>
        <v>0.08512720156555773</v>
      </c>
      <c r="N192" s="74">
        <v>0</v>
      </c>
      <c r="O192" s="97">
        <f t="shared" si="92"/>
        <v>0</v>
      </c>
      <c r="P192" s="98">
        <f>C192-D192</f>
        <v>986</v>
      </c>
      <c r="Q192" s="110">
        <f aca="true" t="shared" si="97" ref="Q192:Q206">P192/C192</f>
        <v>0.9647749510763209</v>
      </c>
      <c r="R192" s="243">
        <f aca="true" t="shared" si="98" ref="R192:R207">(D192*1+F192*2+H192*3+J192*4+L192*5+N192*6)/C192</f>
        <v>3.0499021526418786</v>
      </c>
    </row>
    <row r="193" spans="1:18" ht="18" customHeight="1">
      <c r="A193" s="92" t="s">
        <v>14</v>
      </c>
      <c r="B193" s="99" t="s">
        <v>13</v>
      </c>
      <c r="C193" s="115">
        <f t="shared" si="93"/>
        <v>376</v>
      </c>
      <c r="D193" s="71">
        <v>27</v>
      </c>
      <c r="E193" s="97">
        <f t="shared" si="90"/>
        <v>0.07180851063829788</v>
      </c>
      <c r="F193" s="72">
        <v>105</v>
      </c>
      <c r="G193" s="97">
        <f t="shared" si="94"/>
        <v>0.27925531914893614</v>
      </c>
      <c r="H193" s="72">
        <v>137</v>
      </c>
      <c r="I193" s="97">
        <f t="shared" si="95"/>
        <v>0.36436170212765956</v>
      </c>
      <c r="J193" s="72">
        <v>74</v>
      </c>
      <c r="K193" s="97">
        <f t="shared" si="91"/>
        <v>0.19680851063829788</v>
      </c>
      <c r="L193" s="72">
        <v>32</v>
      </c>
      <c r="M193" s="97">
        <f t="shared" si="96"/>
        <v>0.0851063829787234</v>
      </c>
      <c r="N193" s="72">
        <v>1</v>
      </c>
      <c r="O193" s="97">
        <f t="shared" si="92"/>
        <v>0.0026595744680851063</v>
      </c>
      <c r="P193" s="98">
        <f aca="true" t="shared" si="99" ref="P193:P206">C193-D193</f>
        <v>349</v>
      </c>
      <c r="Q193" s="110">
        <f t="shared" si="97"/>
        <v>0.9281914893617021</v>
      </c>
      <c r="R193" s="243">
        <f t="shared" si="98"/>
        <v>2.952127659574468</v>
      </c>
    </row>
    <row r="194" spans="1:18" ht="18" customHeight="1">
      <c r="A194" s="95" t="s">
        <v>15</v>
      </c>
      <c r="B194" s="96" t="s">
        <v>16</v>
      </c>
      <c r="C194" s="115">
        <f>SUM(D194,F194,H194,J194,L194,N194)</f>
        <v>236</v>
      </c>
      <c r="D194" s="73">
        <v>20</v>
      </c>
      <c r="E194" s="97">
        <f>D194/C194</f>
        <v>0.0847457627118644</v>
      </c>
      <c r="F194" s="74">
        <v>69</v>
      </c>
      <c r="G194" s="97">
        <f>F194/C194</f>
        <v>0.2923728813559322</v>
      </c>
      <c r="H194" s="74">
        <v>93</v>
      </c>
      <c r="I194" s="97">
        <f>H194/C194</f>
        <v>0.3940677966101695</v>
      </c>
      <c r="J194" s="74">
        <v>46</v>
      </c>
      <c r="K194" s="97">
        <f>J194/C194</f>
        <v>0.19491525423728814</v>
      </c>
      <c r="L194" s="74">
        <v>8</v>
      </c>
      <c r="M194" s="97">
        <f>L194/C194</f>
        <v>0.03389830508474576</v>
      </c>
      <c r="N194" s="74">
        <v>0</v>
      </c>
      <c r="O194" s="97">
        <f>N194/C194</f>
        <v>0</v>
      </c>
      <c r="P194" s="98">
        <f>C194-D194</f>
        <v>216</v>
      </c>
      <c r="Q194" s="110">
        <f>P194/C194</f>
        <v>0.9152542372881356</v>
      </c>
      <c r="R194" s="243">
        <f>(D194*1+F194*2+H194*3+J194*4+L194*5+N194*6)/C194</f>
        <v>2.8008474576271185</v>
      </c>
    </row>
    <row r="195" spans="1:18" ht="18" customHeight="1">
      <c r="A195" s="92" t="s">
        <v>17</v>
      </c>
      <c r="B195" s="96" t="s">
        <v>102</v>
      </c>
      <c r="C195" s="115">
        <f>SUM(D195,F195,H195,J195,L195,N195)</f>
        <v>103</v>
      </c>
      <c r="D195" s="73">
        <v>4</v>
      </c>
      <c r="E195" s="97">
        <f t="shared" si="90"/>
        <v>0.038834951456310676</v>
      </c>
      <c r="F195" s="74">
        <v>39</v>
      </c>
      <c r="G195" s="97">
        <f t="shared" si="94"/>
        <v>0.3786407766990291</v>
      </c>
      <c r="H195" s="74">
        <v>36</v>
      </c>
      <c r="I195" s="97">
        <f t="shared" si="95"/>
        <v>0.34951456310679613</v>
      </c>
      <c r="J195" s="74">
        <v>18</v>
      </c>
      <c r="K195" s="97">
        <f t="shared" si="91"/>
        <v>0.17475728155339806</v>
      </c>
      <c r="L195" s="74">
        <v>6</v>
      </c>
      <c r="M195" s="97">
        <f t="shared" si="96"/>
        <v>0.05825242718446602</v>
      </c>
      <c r="N195" s="74">
        <v>0</v>
      </c>
      <c r="O195" s="97">
        <f t="shared" si="92"/>
        <v>0</v>
      </c>
      <c r="P195" s="98">
        <f t="shared" si="99"/>
        <v>99</v>
      </c>
      <c r="Q195" s="110">
        <f t="shared" si="97"/>
        <v>0.9611650485436893</v>
      </c>
      <c r="R195" s="243">
        <f t="shared" si="98"/>
        <v>2.8349514563106797</v>
      </c>
    </row>
    <row r="196" spans="1:18" ht="18" customHeight="1">
      <c r="A196" s="95" t="s">
        <v>18</v>
      </c>
      <c r="B196" s="96" t="s">
        <v>103</v>
      </c>
      <c r="C196" s="115">
        <f t="shared" si="93"/>
        <v>0</v>
      </c>
      <c r="D196" s="73">
        <v>0</v>
      </c>
      <c r="E196" s="97" t="e">
        <f t="shared" si="90"/>
        <v>#DIV/0!</v>
      </c>
      <c r="F196" s="74">
        <v>0</v>
      </c>
      <c r="G196" s="97" t="e">
        <f t="shared" si="94"/>
        <v>#DIV/0!</v>
      </c>
      <c r="H196" s="74">
        <v>0</v>
      </c>
      <c r="I196" s="97" t="e">
        <f t="shared" si="95"/>
        <v>#DIV/0!</v>
      </c>
      <c r="J196" s="74">
        <v>0</v>
      </c>
      <c r="K196" s="97" t="e">
        <f t="shared" si="91"/>
        <v>#DIV/0!</v>
      </c>
      <c r="L196" s="74">
        <v>0</v>
      </c>
      <c r="M196" s="97" t="e">
        <f t="shared" si="96"/>
        <v>#DIV/0!</v>
      </c>
      <c r="N196" s="74">
        <v>0</v>
      </c>
      <c r="O196" s="97" t="e">
        <f t="shared" si="92"/>
        <v>#DIV/0!</v>
      </c>
      <c r="P196" s="98">
        <f t="shared" si="99"/>
        <v>0</v>
      </c>
      <c r="Q196" s="110" t="e">
        <f t="shared" si="97"/>
        <v>#DIV/0!</v>
      </c>
      <c r="R196" s="243" t="e">
        <f t="shared" si="98"/>
        <v>#DIV/0!</v>
      </c>
    </row>
    <row r="197" spans="1:18" ht="18" customHeight="1">
      <c r="A197" s="92" t="s">
        <v>20</v>
      </c>
      <c r="B197" s="99" t="s">
        <v>19</v>
      </c>
      <c r="C197" s="115">
        <f t="shared" si="93"/>
        <v>0</v>
      </c>
      <c r="D197" s="71">
        <v>0</v>
      </c>
      <c r="E197" s="97" t="e">
        <f t="shared" si="90"/>
        <v>#DIV/0!</v>
      </c>
      <c r="F197" s="72">
        <v>0</v>
      </c>
      <c r="G197" s="97" t="e">
        <f t="shared" si="94"/>
        <v>#DIV/0!</v>
      </c>
      <c r="H197" s="72">
        <v>0</v>
      </c>
      <c r="I197" s="97" t="e">
        <f t="shared" si="95"/>
        <v>#DIV/0!</v>
      </c>
      <c r="J197" s="72">
        <v>0</v>
      </c>
      <c r="K197" s="97" t="e">
        <f t="shared" si="91"/>
        <v>#DIV/0!</v>
      </c>
      <c r="L197" s="72">
        <v>0</v>
      </c>
      <c r="M197" s="97" t="e">
        <f t="shared" si="96"/>
        <v>#DIV/0!</v>
      </c>
      <c r="N197" s="72">
        <v>0</v>
      </c>
      <c r="O197" s="97" t="e">
        <f t="shared" si="92"/>
        <v>#DIV/0!</v>
      </c>
      <c r="P197" s="98">
        <f t="shared" si="99"/>
        <v>0</v>
      </c>
      <c r="Q197" s="110" t="e">
        <f t="shared" si="97"/>
        <v>#DIV/0!</v>
      </c>
      <c r="R197" s="243" t="e">
        <f t="shared" si="98"/>
        <v>#DIV/0!</v>
      </c>
    </row>
    <row r="198" spans="1:18" ht="18" customHeight="1">
      <c r="A198" s="95" t="s">
        <v>22</v>
      </c>
      <c r="B198" s="96" t="s">
        <v>21</v>
      </c>
      <c r="C198" s="115">
        <f t="shared" si="93"/>
        <v>20</v>
      </c>
      <c r="D198" s="73">
        <v>0</v>
      </c>
      <c r="E198" s="97">
        <f t="shared" si="90"/>
        <v>0</v>
      </c>
      <c r="F198" s="74">
        <v>8</v>
      </c>
      <c r="G198" s="97">
        <f t="shared" si="94"/>
        <v>0.4</v>
      </c>
      <c r="H198" s="74">
        <v>6</v>
      </c>
      <c r="I198" s="97">
        <f t="shared" si="95"/>
        <v>0.3</v>
      </c>
      <c r="J198" s="74">
        <v>2</v>
      </c>
      <c r="K198" s="97">
        <f t="shared" si="91"/>
        <v>0.1</v>
      </c>
      <c r="L198" s="74">
        <v>4</v>
      </c>
      <c r="M198" s="97">
        <f t="shared" si="96"/>
        <v>0.2</v>
      </c>
      <c r="N198" s="74">
        <v>0</v>
      </c>
      <c r="O198" s="97">
        <f t="shared" si="92"/>
        <v>0</v>
      </c>
      <c r="P198" s="98">
        <f t="shared" si="99"/>
        <v>20</v>
      </c>
      <c r="Q198" s="110">
        <f t="shared" si="97"/>
        <v>1</v>
      </c>
      <c r="R198" s="243">
        <f t="shared" si="98"/>
        <v>3.1</v>
      </c>
    </row>
    <row r="199" spans="1:18" ht="18" customHeight="1">
      <c r="A199" s="92" t="s">
        <v>24</v>
      </c>
      <c r="B199" s="96" t="s">
        <v>27</v>
      </c>
      <c r="C199" s="115">
        <f t="shared" si="93"/>
        <v>0</v>
      </c>
      <c r="D199" s="73">
        <v>0</v>
      </c>
      <c r="E199" s="97" t="e">
        <f t="shared" si="90"/>
        <v>#DIV/0!</v>
      </c>
      <c r="F199" s="72">
        <v>0</v>
      </c>
      <c r="G199" s="97" t="e">
        <f t="shared" si="94"/>
        <v>#DIV/0!</v>
      </c>
      <c r="H199" s="72">
        <v>0</v>
      </c>
      <c r="I199" s="97" t="e">
        <f t="shared" si="95"/>
        <v>#DIV/0!</v>
      </c>
      <c r="J199" s="72">
        <v>0</v>
      </c>
      <c r="K199" s="97" t="e">
        <f t="shared" si="91"/>
        <v>#DIV/0!</v>
      </c>
      <c r="L199" s="72">
        <v>0</v>
      </c>
      <c r="M199" s="97" t="e">
        <f t="shared" si="96"/>
        <v>#DIV/0!</v>
      </c>
      <c r="N199" s="72">
        <v>0</v>
      </c>
      <c r="O199" s="97" t="e">
        <f t="shared" si="92"/>
        <v>#DIV/0!</v>
      </c>
      <c r="P199" s="98">
        <f t="shared" si="99"/>
        <v>0</v>
      </c>
      <c r="Q199" s="110" t="e">
        <f t="shared" si="97"/>
        <v>#DIV/0!</v>
      </c>
      <c r="R199" s="243" t="e">
        <f t="shared" si="98"/>
        <v>#DIV/0!</v>
      </c>
    </row>
    <row r="200" spans="1:18" ht="18" customHeight="1">
      <c r="A200" s="95" t="s">
        <v>26</v>
      </c>
      <c r="B200" s="96" t="s">
        <v>117</v>
      </c>
      <c r="C200" s="115">
        <f t="shared" si="93"/>
        <v>0</v>
      </c>
      <c r="D200" s="71">
        <v>0</v>
      </c>
      <c r="E200" s="97" t="e">
        <f t="shared" si="90"/>
        <v>#DIV/0!</v>
      </c>
      <c r="F200" s="74">
        <v>0</v>
      </c>
      <c r="G200" s="97" t="e">
        <f t="shared" si="94"/>
        <v>#DIV/0!</v>
      </c>
      <c r="H200" s="74">
        <v>0</v>
      </c>
      <c r="I200" s="97" t="e">
        <f t="shared" si="95"/>
        <v>#DIV/0!</v>
      </c>
      <c r="J200" s="74">
        <v>0</v>
      </c>
      <c r="K200" s="97" t="e">
        <f t="shared" si="91"/>
        <v>#DIV/0!</v>
      </c>
      <c r="L200" s="74">
        <v>0</v>
      </c>
      <c r="M200" s="97" t="e">
        <f t="shared" si="96"/>
        <v>#DIV/0!</v>
      </c>
      <c r="N200" s="74">
        <v>0</v>
      </c>
      <c r="O200" s="97" t="e">
        <f t="shared" si="92"/>
        <v>#DIV/0!</v>
      </c>
      <c r="P200" s="98">
        <f t="shared" si="99"/>
        <v>0</v>
      </c>
      <c r="Q200" s="110" t="e">
        <f t="shared" si="97"/>
        <v>#DIV/0!</v>
      </c>
      <c r="R200" s="243" t="e">
        <f t="shared" si="98"/>
        <v>#DIV/0!</v>
      </c>
    </row>
    <row r="201" spans="1:18" ht="18" customHeight="1">
      <c r="A201" s="92" t="s">
        <v>28</v>
      </c>
      <c r="B201" s="96" t="s">
        <v>29</v>
      </c>
      <c r="C201" s="115">
        <f t="shared" si="93"/>
        <v>1</v>
      </c>
      <c r="D201" s="73">
        <v>0</v>
      </c>
      <c r="E201" s="97">
        <f t="shared" si="90"/>
        <v>0</v>
      </c>
      <c r="F201" s="72">
        <v>0</v>
      </c>
      <c r="G201" s="97">
        <f t="shared" si="94"/>
        <v>0</v>
      </c>
      <c r="H201" s="72">
        <v>0</v>
      </c>
      <c r="I201" s="97">
        <f t="shared" si="95"/>
        <v>0</v>
      </c>
      <c r="J201" s="72">
        <v>1</v>
      </c>
      <c r="K201" s="97">
        <f t="shared" si="91"/>
        <v>1</v>
      </c>
      <c r="L201" s="72">
        <v>0</v>
      </c>
      <c r="M201" s="97">
        <f t="shared" si="96"/>
        <v>0</v>
      </c>
      <c r="N201" s="72">
        <v>0</v>
      </c>
      <c r="O201" s="97">
        <f t="shared" si="92"/>
        <v>0</v>
      </c>
      <c r="P201" s="98">
        <f t="shared" si="99"/>
        <v>1</v>
      </c>
      <c r="Q201" s="110">
        <f t="shared" si="97"/>
        <v>1</v>
      </c>
      <c r="R201" s="243">
        <f t="shared" si="98"/>
        <v>4</v>
      </c>
    </row>
    <row r="202" spans="1:18" ht="18" customHeight="1">
      <c r="A202" s="95" t="s">
        <v>30</v>
      </c>
      <c r="B202" s="99" t="s">
        <v>31</v>
      </c>
      <c r="C202" s="115">
        <f t="shared" si="93"/>
        <v>0</v>
      </c>
      <c r="D202" s="73">
        <v>0</v>
      </c>
      <c r="E202" s="97" t="e">
        <f t="shared" si="90"/>
        <v>#DIV/0!</v>
      </c>
      <c r="F202" s="74">
        <v>0</v>
      </c>
      <c r="G202" s="97" t="e">
        <f t="shared" si="94"/>
        <v>#DIV/0!</v>
      </c>
      <c r="H202" s="74">
        <v>0</v>
      </c>
      <c r="I202" s="97" t="e">
        <f t="shared" si="95"/>
        <v>#DIV/0!</v>
      </c>
      <c r="J202" s="74">
        <v>0</v>
      </c>
      <c r="K202" s="97" t="e">
        <f t="shared" si="91"/>
        <v>#DIV/0!</v>
      </c>
      <c r="L202" s="74">
        <v>0</v>
      </c>
      <c r="M202" s="97" t="e">
        <f t="shared" si="96"/>
        <v>#DIV/0!</v>
      </c>
      <c r="N202" s="74">
        <v>0</v>
      </c>
      <c r="O202" s="97" t="e">
        <f t="shared" si="92"/>
        <v>#DIV/0!</v>
      </c>
      <c r="P202" s="98">
        <f t="shared" si="99"/>
        <v>0</v>
      </c>
      <c r="Q202" s="110" t="e">
        <f t="shared" si="97"/>
        <v>#DIV/0!</v>
      </c>
      <c r="R202" s="243" t="e">
        <f t="shared" si="98"/>
        <v>#DIV/0!</v>
      </c>
    </row>
    <row r="203" spans="1:18" ht="18" customHeight="1">
      <c r="A203" s="92" t="s">
        <v>32</v>
      </c>
      <c r="B203" s="96" t="s">
        <v>23</v>
      </c>
      <c r="C203" s="115">
        <f t="shared" si="93"/>
        <v>0</v>
      </c>
      <c r="D203" s="73">
        <v>0</v>
      </c>
      <c r="E203" s="97" t="e">
        <f t="shared" si="90"/>
        <v>#DIV/0!</v>
      </c>
      <c r="F203" s="74">
        <v>0</v>
      </c>
      <c r="G203" s="97" t="e">
        <f t="shared" si="94"/>
        <v>#DIV/0!</v>
      </c>
      <c r="H203" s="74">
        <v>0</v>
      </c>
      <c r="I203" s="97" t="e">
        <f t="shared" si="95"/>
        <v>#DIV/0!</v>
      </c>
      <c r="J203" s="74">
        <v>0</v>
      </c>
      <c r="K203" s="97" t="e">
        <f t="shared" si="91"/>
        <v>#DIV/0!</v>
      </c>
      <c r="L203" s="74">
        <v>0</v>
      </c>
      <c r="M203" s="97" t="e">
        <f t="shared" si="96"/>
        <v>#DIV/0!</v>
      </c>
      <c r="N203" s="74">
        <v>0</v>
      </c>
      <c r="O203" s="97" t="e">
        <f t="shared" si="92"/>
        <v>#DIV/0!</v>
      </c>
      <c r="P203" s="98">
        <f t="shared" si="99"/>
        <v>0</v>
      </c>
      <c r="Q203" s="110" t="e">
        <f t="shared" si="97"/>
        <v>#DIV/0!</v>
      </c>
      <c r="R203" s="243" t="e">
        <f t="shared" si="98"/>
        <v>#DIV/0!</v>
      </c>
    </row>
    <row r="204" spans="1:18" ht="18" customHeight="1">
      <c r="A204" s="95" t="s">
        <v>34</v>
      </c>
      <c r="B204" s="96" t="s">
        <v>25</v>
      </c>
      <c r="C204" s="115">
        <f t="shared" si="93"/>
        <v>74</v>
      </c>
      <c r="D204" s="73">
        <v>1</v>
      </c>
      <c r="E204" s="97">
        <f t="shared" si="90"/>
        <v>0.013513513513513514</v>
      </c>
      <c r="F204" s="74">
        <v>17</v>
      </c>
      <c r="G204" s="97">
        <f t="shared" si="94"/>
        <v>0.22972972972972974</v>
      </c>
      <c r="H204" s="74">
        <v>23</v>
      </c>
      <c r="I204" s="97">
        <f t="shared" si="95"/>
        <v>0.3108108108108108</v>
      </c>
      <c r="J204" s="74">
        <v>26</v>
      </c>
      <c r="K204" s="97">
        <f t="shared" si="91"/>
        <v>0.35135135135135137</v>
      </c>
      <c r="L204" s="74">
        <v>7</v>
      </c>
      <c r="M204" s="97">
        <f t="shared" si="96"/>
        <v>0.0945945945945946</v>
      </c>
      <c r="N204" s="74">
        <v>0</v>
      </c>
      <c r="O204" s="97">
        <f t="shared" si="92"/>
        <v>0</v>
      </c>
      <c r="P204" s="98">
        <f t="shared" si="99"/>
        <v>73</v>
      </c>
      <c r="Q204" s="110">
        <f t="shared" si="97"/>
        <v>0.9864864864864865</v>
      </c>
      <c r="R204" s="243">
        <f t="shared" si="98"/>
        <v>3.2837837837837838</v>
      </c>
    </row>
    <row r="205" spans="1:18" ht="18" customHeight="1">
      <c r="A205" s="92" t="s">
        <v>56</v>
      </c>
      <c r="B205" s="96" t="s">
        <v>118</v>
      </c>
      <c r="C205" s="115">
        <f t="shared" si="93"/>
        <v>0</v>
      </c>
      <c r="D205" s="73">
        <v>0</v>
      </c>
      <c r="E205" s="97" t="e">
        <f t="shared" si="90"/>
        <v>#DIV/0!</v>
      </c>
      <c r="F205" s="74">
        <v>0</v>
      </c>
      <c r="G205" s="97" t="e">
        <f t="shared" si="94"/>
        <v>#DIV/0!</v>
      </c>
      <c r="H205" s="74">
        <v>0</v>
      </c>
      <c r="I205" s="97" t="e">
        <f t="shared" si="95"/>
        <v>#DIV/0!</v>
      </c>
      <c r="J205" s="74">
        <v>0</v>
      </c>
      <c r="K205" s="97" t="e">
        <f t="shared" si="91"/>
        <v>#DIV/0!</v>
      </c>
      <c r="L205" s="74">
        <v>0</v>
      </c>
      <c r="M205" s="97" t="e">
        <f t="shared" si="96"/>
        <v>#DIV/0!</v>
      </c>
      <c r="N205" s="74">
        <v>0</v>
      </c>
      <c r="O205" s="97" t="e">
        <f t="shared" si="92"/>
        <v>#DIV/0!</v>
      </c>
      <c r="P205" s="98">
        <f t="shared" si="99"/>
        <v>0</v>
      </c>
      <c r="Q205" s="110" t="e">
        <f t="shared" si="97"/>
        <v>#DIV/0!</v>
      </c>
      <c r="R205" s="243" t="e">
        <f t="shared" si="98"/>
        <v>#DIV/0!</v>
      </c>
    </row>
    <row r="206" spans="1:18" ht="18" customHeight="1" thickBot="1">
      <c r="A206" s="92" t="s">
        <v>105</v>
      </c>
      <c r="B206" s="96" t="s">
        <v>33</v>
      </c>
      <c r="C206" s="115">
        <f t="shared" si="93"/>
        <v>1</v>
      </c>
      <c r="D206" s="69">
        <v>0</v>
      </c>
      <c r="E206" s="97">
        <f t="shared" si="90"/>
        <v>0</v>
      </c>
      <c r="F206" s="74">
        <v>0</v>
      </c>
      <c r="G206" s="97">
        <f t="shared" si="94"/>
        <v>0</v>
      </c>
      <c r="H206" s="74">
        <v>0</v>
      </c>
      <c r="I206" s="97">
        <f t="shared" si="95"/>
        <v>0</v>
      </c>
      <c r="J206" s="74">
        <v>1</v>
      </c>
      <c r="K206" s="97">
        <f t="shared" si="91"/>
        <v>1</v>
      </c>
      <c r="L206" s="74">
        <v>0</v>
      </c>
      <c r="M206" s="97">
        <f t="shared" si="96"/>
        <v>0</v>
      </c>
      <c r="N206" s="74">
        <v>0</v>
      </c>
      <c r="O206" s="97">
        <f t="shared" si="92"/>
        <v>0</v>
      </c>
      <c r="P206" s="98">
        <f t="shared" si="99"/>
        <v>1</v>
      </c>
      <c r="Q206" s="110">
        <f t="shared" si="97"/>
        <v>1</v>
      </c>
      <c r="R206" s="244">
        <f t="shared" si="98"/>
        <v>4</v>
      </c>
    </row>
    <row r="207" spans="1:18" ht="23.25" customHeight="1" thickBot="1">
      <c r="A207" s="269" t="s">
        <v>35</v>
      </c>
      <c r="B207" s="270"/>
      <c r="C207" s="102">
        <f>SUM(C190:C206)</f>
        <v>3677</v>
      </c>
      <c r="D207" s="103">
        <f>SUM(D190:D206)</f>
        <v>183</v>
      </c>
      <c r="E207" s="104">
        <f t="shared" si="90"/>
        <v>0.04976883328800653</v>
      </c>
      <c r="F207" s="105">
        <f>SUM(F190:F206)</f>
        <v>1088</v>
      </c>
      <c r="G207" s="106">
        <f>F207/C207</f>
        <v>0.2958933913516454</v>
      </c>
      <c r="H207" s="105">
        <f>SUM(H190:H206)</f>
        <v>1420</v>
      </c>
      <c r="I207" s="104">
        <f>H207/C207</f>
        <v>0.3861843894479195</v>
      </c>
      <c r="J207" s="105">
        <f>SUM(J190:J206)</f>
        <v>762</v>
      </c>
      <c r="K207" s="106">
        <f>J207/C207</f>
        <v>0.2072341582812075</v>
      </c>
      <c r="L207" s="105">
        <f>SUM(L190:L206)</f>
        <v>221</v>
      </c>
      <c r="M207" s="104">
        <f>L207/C207</f>
        <v>0.06010334511830297</v>
      </c>
      <c r="N207" s="105">
        <f>SUM(N190:N206)</f>
        <v>3</v>
      </c>
      <c r="O207" s="106">
        <f>N207/C207</f>
        <v>0.0008158825129181398</v>
      </c>
      <c r="P207" s="107">
        <f>SUM(P190:P206)</f>
        <v>3494</v>
      </c>
      <c r="Q207" s="106">
        <f>P207/C207</f>
        <v>0.9502311667119935</v>
      </c>
      <c r="R207" s="108">
        <f t="shared" si="98"/>
        <v>2.9344574381289092</v>
      </c>
    </row>
    <row r="208" ht="12" customHeight="1"/>
    <row r="209" ht="24" customHeight="1">
      <c r="B209" s="77" t="s">
        <v>75</v>
      </c>
    </row>
    <row r="210" spans="2:3" ht="35.25" customHeight="1" thickBot="1">
      <c r="B210" s="77" t="s">
        <v>74</v>
      </c>
      <c r="C210" s="78"/>
    </row>
    <row r="211" spans="1:18" ht="15" customHeight="1">
      <c r="A211" s="116"/>
      <c r="B211" s="116"/>
      <c r="C211" s="117" t="s">
        <v>50</v>
      </c>
      <c r="D211" s="271" t="s">
        <v>49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2"/>
      <c r="P211" s="118"/>
      <c r="Q211" s="119"/>
      <c r="R211" s="120"/>
    </row>
    <row r="212" spans="1:18" ht="24" customHeight="1" thickBot="1">
      <c r="A212" s="121" t="s">
        <v>0</v>
      </c>
      <c r="B212" s="121" t="s">
        <v>1</v>
      </c>
      <c r="C212" s="80" t="s">
        <v>51</v>
      </c>
      <c r="D212" s="81" t="s">
        <v>2</v>
      </c>
      <c r="E212" s="82" t="s">
        <v>47</v>
      </c>
      <c r="F212" s="82" t="s">
        <v>119</v>
      </c>
      <c r="G212" s="83" t="s">
        <v>47</v>
      </c>
      <c r="H212" s="82" t="s">
        <v>3</v>
      </c>
      <c r="I212" s="82" t="s">
        <v>47</v>
      </c>
      <c r="J212" s="82" t="s">
        <v>4</v>
      </c>
      <c r="K212" s="83" t="s">
        <v>47</v>
      </c>
      <c r="L212" s="82" t="s">
        <v>5</v>
      </c>
      <c r="M212" s="82" t="s">
        <v>47</v>
      </c>
      <c r="N212" s="82" t="s">
        <v>6</v>
      </c>
      <c r="O212" s="83" t="s">
        <v>47</v>
      </c>
      <c r="P212" s="84" t="s">
        <v>7</v>
      </c>
      <c r="Q212" s="122" t="s">
        <v>47</v>
      </c>
      <c r="R212" s="80" t="s">
        <v>48</v>
      </c>
    </row>
    <row r="213" spans="1:18" ht="18" customHeight="1">
      <c r="A213" s="86" t="s">
        <v>8</v>
      </c>
      <c r="B213" s="87" t="s">
        <v>9</v>
      </c>
      <c r="C213" s="115">
        <f aca="true" t="shared" si="100" ref="C213:D229">C167+C190</f>
        <v>6743</v>
      </c>
      <c r="D213" s="123">
        <f t="shared" si="100"/>
        <v>156</v>
      </c>
      <c r="E213" s="97">
        <f>D213/C213</f>
        <v>0.023135103069850217</v>
      </c>
      <c r="F213" s="113">
        <f aca="true" t="shared" si="101" ref="F213:F229">F167+F190</f>
        <v>1923</v>
      </c>
      <c r="G213" s="97">
        <f>F213/C213</f>
        <v>0.28518463591873056</v>
      </c>
      <c r="H213" s="113">
        <f aca="true" t="shared" si="102" ref="H213:H229">H167+H190</f>
        <v>2880</v>
      </c>
      <c r="I213" s="97">
        <f>H213/C213</f>
        <v>0.4271095951356963</v>
      </c>
      <c r="J213" s="113">
        <f aca="true" t="shared" si="103" ref="J213:J229">J167+J190</f>
        <v>1410</v>
      </c>
      <c r="K213" s="97">
        <f>J213/C213</f>
        <v>0.20910573928518464</v>
      </c>
      <c r="L213" s="113">
        <f aca="true" t="shared" si="104" ref="L213:L229">L167+L190</f>
        <v>371</v>
      </c>
      <c r="M213" s="97">
        <f>L213/C213</f>
        <v>0.055020020762271984</v>
      </c>
      <c r="N213" s="113">
        <f aca="true" t="shared" si="105" ref="N213:N229">N167+N190</f>
        <v>3</v>
      </c>
      <c r="O213" s="97">
        <f>N213/C213</f>
        <v>0.0004449058282663503</v>
      </c>
      <c r="P213" s="90">
        <f>C213-D213</f>
        <v>6587</v>
      </c>
      <c r="Q213" s="110">
        <f>P213/C213</f>
        <v>0.9768648969301498</v>
      </c>
      <c r="R213" s="245">
        <f>(D213*1+F213*2+H213*3+J213*4+L213*5+N213*6)/C213</f>
        <v>2.989025656236097</v>
      </c>
    </row>
    <row r="214" spans="1:18" ht="33.75">
      <c r="A214" s="92" t="s">
        <v>10</v>
      </c>
      <c r="B214" s="93" t="s">
        <v>55</v>
      </c>
      <c r="C214" s="115">
        <f t="shared" si="100"/>
        <v>0</v>
      </c>
      <c r="D214" s="123">
        <f t="shared" si="100"/>
        <v>0</v>
      </c>
      <c r="E214" s="97" t="e">
        <f aca="true" t="shared" si="106" ref="E214:E229">D214/C214</f>
        <v>#DIV/0!</v>
      </c>
      <c r="F214" s="113">
        <f t="shared" si="101"/>
        <v>0</v>
      </c>
      <c r="G214" s="97" t="e">
        <f aca="true" t="shared" si="107" ref="G214:G229">F214/C214</f>
        <v>#DIV/0!</v>
      </c>
      <c r="H214" s="113">
        <f t="shared" si="102"/>
        <v>0</v>
      </c>
      <c r="I214" s="97" t="e">
        <f aca="true" t="shared" si="108" ref="I214:I229">H214/C214</f>
        <v>#DIV/0!</v>
      </c>
      <c r="J214" s="113">
        <f t="shared" si="103"/>
        <v>0</v>
      </c>
      <c r="K214" s="97" t="e">
        <f aca="true" t="shared" si="109" ref="K214:K229">J214/C214</f>
        <v>#DIV/0!</v>
      </c>
      <c r="L214" s="113">
        <f t="shared" si="104"/>
        <v>0</v>
      </c>
      <c r="M214" s="97" t="e">
        <f aca="true" t="shared" si="110" ref="M214:M229">L214/C214</f>
        <v>#DIV/0!</v>
      </c>
      <c r="N214" s="113">
        <f t="shared" si="105"/>
        <v>0</v>
      </c>
      <c r="O214" s="97" t="e">
        <f aca="true" t="shared" si="111" ref="O214:O229">N214/C214</f>
        <v>#DIV/0!</v>
      </c>
      <c r="P214" s="90">
        <f aca="true" t="shared" si="112" ref="P214:P229">C214-D214</f>
        <v>0</v>
      </c>
      <c r="Q214" s="110" t="e">
        <f aca="true" t="shared" si="113" ref="Q214:Q229">P214/C214</f>
        <v>#DIV/0!</v>
      </c>
      <c r="R214" s="243" t="e">
        <f aca="true" t="shared" si="114" ref="R214:R229">(D214*1+F214*2+H214*3+J214*4+L214*5+N214*6)/C214</f>
        <v>#DIV/0!</v>
      </c>
    </row>
    <row r="215" spans="1:18" ht="18" customHeight="1">
      <c r="A215" s="95" t="s">
        <v>12</v>
      </c>
      <c r="B215" s="96" t="s">
        <v>11</v>
      </c>
      <c r="C215" s="115">
        <f t="shared" si="100"/>
        <v>3765</v>
      </c>
      <c r="D215" s="123">
        <f t="shared" si="100"/>
        <v>126</v>
      </c>
      <c r="E215" s="97">
        <f t="shared" si="106"/>
        <v>0.03346613545816733</v>
      </c>
      <c r="F215" s="113">
        <f t="shared" si="101"/>
        <v>1044</v>
      </c>
      <c r="G215" s="97">
        <f t="shared" si="107"/>
        <v>0.27729083665338644</v>
      </c>
      <c r="H215" s="113">
        <f t="shared" si="102"/>
        <v>1368</v>
      </c>
      <c r="I215" s="97">
        <f t="shared" si="108"/>
        <v>0.3633466135458167</v>
      </c>
      <c r="J215" s="113">
        <f t="shared" si="103"/>
        <v>849</v>
      </c>
      <c r="K215" s="97">
        <f t="shared" si="109"/>
        <v>0.2254980079681275</v>
      </c>
      <c r="L215" s="113">
        <f t="shared" si="104"/>
        <v>357</v>
      </c>
      <c r="M215" s="97">
        <f t="shared" si="110"/>
        <v>0.09482071713147411</v>
      </c>
      <c r="N215" s="113">
        <f t="shared" si="105"/>
        <v>21</v>
      </c>
      <c r="O215" s="97">
        <f t="shared" si="111"/>
        <v>0.005577689243027889</v>
      </c>
      <c r="P215" s="90">
        <f t="shared" si="112"/>
        <v>3639</v>
      </c>
      <c r="Q215" s="110">
        <f t="shared" si="113"/>
        <v>0.9665338645418327</v>
      </c>
      <c r="R215" s="243">
        <f t="shared" si="114"/>
        <v>3.087649402390438</v>
      </c>
    </row>
    <row r="216" spans="1:18" ht="18" customHeight="1">
      <c r="A216" s="92" t="s">
        <v>14</v>
      </c>
      <c r="B216" s="99" t="s">
        <v>13</v>
      </c>
      <c r="C216" s="115">
        <f t="shared" si="100"/>
        <v>1201</v>
      </c>
      <c r="D216" s="123">
        <f t="shared" si="100"/>
        <v>43</v>
      </c>
      <c r="E216" s="97">
        <f t="shared" si="106"/>
        <v>0.035803497085761866</v>
      </c>
      <c r="F216" s="113">
        <f t="shared" si="101"/>
        <v>299</v>
      </c>
      <c r="G216" s="97">
        <f t="shared" si="107"/>
        <v>0.24895920066611157</v>
      </c>
      <c r="H216" s="113">
        <f t="shared" si="102"/>
        <v>459</v>
      </c>
      <c r="I216" s="97">
        <f t="shared" si="108"/>
        <v>0.38218151540383016</v>
      </c>
      <c r="J216" s="113">
        <f t="shared" si="103"/>
        <v>289</v>
      </c>
      <c r="K216" s="97">
        <f t="shared" si="109"/>
        <v>0.24063280599500417</v>
      </c>
      <c r="L216" s="113">
        <f t="shared" si="104"/>
        <v>102</v>
      </c>
      <c r="M216" s="97">
        <f t="shared" si="110"/>
        <v>0.08492922564529559</v>
      </c>
      <c r="N216" s="113">
        <f t="shared" si="105"/>
        <v>9</v>
      </c>
      <c r="O216" s="97">
        <f t="shared" si="111"/>
        <v>0.00749375520399667</v>
      </c>
      <c r="P216" s="90">
        <f t="shared" si="112"/>
        <v>1158</v>
      </c>
      <c r="Q216" s="110">
        <f t="shared" si="113"/>
        <v>0.9641965029142381</v>
      </c>
      <c r="R216" s="243">
        <f t="shared" si="114"/>
        <v>3.11240632805995</v>
      </c>
    </row>
    <row r="217" spans="1:18" ht="18" customHeight="1">
      <c r="A217" s="95" t="s">
        <v>15</v>
      </c>
      <c r="B217" s="96" t="s">
        <v>16</v>
      </c>
      <c r="C217" s="115">
        <f t="shared" si="100"/>
        <v>1162</v>
      </c>
      <c r="D217" s="123">
        <f t="shared" si="100"/>
        <v>72</v>
      </c>
      <c r="E217" s="97">
        <f>D217/C217</f>
        <v>0.06196213425129088</v>
      </c>
      <c r="F217" s="113">
        <f t="shared" si="101"/>
        <v>326</v>
      </c>
      <c r="G217" s="97">
        <f>F217/C217</f>
        <v>0.28055077452667815</v>
      </c>
      <c r="H217" s="113">
        <f t="shared" si="102"/>
        <v>491</v>
      </c>
      <c r="I217" s="97">
        <f>H217/C217</f>
        <v>0.4225473321858864</v>
      </c>
      <c r="J217" s="113">
        <f t="shared" si="103"/>
        <v>240</v>
      </c>
      <c r="K217" s="97">
        <f>J217/C217</f>
        <v>0.20654044750430292</v>
      </c>
      <c r="L217" s="113">
        <f t="shared" si="104"/>
        <v>33</v>
      </c>
      <c r="M217" s="97">
        <f>L217/C217</f>
        <v>0.028399311531841654</v>
      </c>
      <c r="N217" s="113">
        <f t="shared" si="105"/>
        <v>0</v>
      </c>
      <c r="O217" s="97">
        <f>N217/C217</f>
        <v>0</v>
      </c>
      <c r="P217" s="90">
        <f>C217-D217</f>
        <v>1090</v>
      </c>
      <c r="Q217" s="110">
        <f>P217/C217</f>
        <v>0.9380378657487092</v>
      </c>
      <c r="R217" s="243">
        <f>(D217*1+F217*2+H217*3+J217*4+L217*5+N217*6)/C217</f>
        <v>2.8588640275387265</v>
      </c>
    </row>
    <row r="218" spans="1:18" ht="18" customHeight="1">
      <c r="A218" s="92" t="s">
        <v>17</v>
      </c>
      <c r="B218" s="96" t="s">
        <v>102</v>
      </c>
      <c r="C218" s="115">
        <f t="shared" si="100"/>
        <v>387</v>
      </c>
      <c r="D218" s="123">
        <f t="shared" si="100"/>
        <v>8</v>
      </c>
      <c r="E218" s="97">
        <f t="shared" si="106"/>
        <v>0.020671834625323</v>
      </c>
      <c r="F218" s="113">
        <f t="shared" si="101"/>
        <v>109</v>
      </c>
      <c r="G218" s="97">
        <f t="shared" si="107"/>
        <v>0.28165374677002586</v>
      </c>
      <c r="H218" s="113">
        <f t="shared" si="102"/>
        <v>163</v>
      </c>
      <c r="I218" s="97">
        <f t="shared" si="108"/>
        <v>0.42118863049095606</v>
      </c>
      <c r="J218" s="113">
        <f t="shared" si="103"/>
        <v>74</v>
      </c>
      <c r="K218" s="97">
        <f t="shared" si="109"/>
        <v>0.19121447028423771</v>
      </c>
      <c r="L218" s="113">
        <f t="shared" si="104"/>
        <v>33</v>
      </c>
      <c r="M218" s="97">
        <f t="shared" si="110"/>
        <v>0.08527131782945736</v>
      </c>
      <c r="N218" s="113">
        <f t="shared" si="105"/>
        <v>0</v>
      </c>
      <c r="O218" s="97">
        <f t="shared" si="111"/>
        <v>0</v>
      </c>
      <c r="P218" s="90">
        <f t="shared" si="112"/>
        <v>379</v>
      </c>
      <c r="Q218" s="110">
        <f t="shared" si="113"/>
        <v>0.979328165374677</v>
      </c>
      <c r="R218" s="243">
        <f t="shared" si="114"/>
        <v>3.0387596899224807</v>
      </c>
    </row>
    <row r="219" spans="1:18" ht="18" customHeight="1">
      <c r="A219" s="95" t="s">
        <v>18</v>
      </c>
      <c r="B219" s="96" t="s">
        <v>103</v>
      </c>
      <c r="C219" s="115">
        <f t="shared" si="100"/>
        <v>6</v>
      </c>
      <c r="D219" s="123">
        <f t="shared" si="100"/>
        <v>0</v>
      </c>
      <c r="E219" s="97">
        <f t="shared" si="106"/>
        <v>0</v>
      </c>
      <c r="F219" s="113">
        <f t="shared" si="101"/>
        <v>3</v>
      </c>
      <c r="G219" s="97">
        <f t="shared" si="107"/>
        <v>0.5</v>
      </c>
      <c r="H219" s="113">
        <f t="shared" si="102"/>
        <v>1</v>
      </c>
      <c r="I219" s="97">
        <f t="shared" si="108"/>
        <v>0.16666666666666666</v>
      </c>
      <c r="J219" s="113">
        <f t="shared" si="103"/>
        <v>2</v>
      </c>
      <c r="K219" s="97">
        <f t="shared" si="109"/>
        <v>0.3333333333333333</v>
      </c>
      <c r="L219" s="113">
        <f t="shared" si="104"/>
        <v>0</v>
      </c>
      <c r="M219" s="97">
        <f t="shared" si="110"/>
        <v>0</v>
      </c>
      <c r="N219" s="113">
        <f t="shared" si="105"/>
        <v>0</v>
      </c>
      <c r="O219" s="97">
        <f t="shared" si="111"/>
        <v>0</v>
      </c>
      <c r="P219" s="90">
        <f t="shared" si="112"/>
        <v>6</v>
      </c>
      <c r="Q219" s="110">
        <f t="shared" si="113"/>
        <v>1</v>
      </c>
      <c r="R219" s="243">
        <f t="shared" si="114"/>
        <v>2.8333333333333335</v>
      </c>
    </row>
    <row r="220" spans="1:18" ht="18" customHeight="1">
      <c r="A220" s="92" t="s">
        <v>20</v>
      </c>
      <c r="B220" s="99" t="s">
        <v>19</v>
      </c>
      <c r="C220" s="115">
        <f t="shared" si="100"/>
        <v>1</v>
      </c>
      <c r="D220" s="123">
        <f t="shared" si="100"/>
        <v>0</v>
      </c>
      <c r="E220" s="97">
        <f t="shared" si="106"/>
        <v>0</v>
      </c>
      <c r="F220" s="113">
        <f t="shared" si="101"/>
        <v>0</v>
      </c>
      <c r="G220" s="97">
        <f t="shared" si="107"/>
        <v>0</v>
      </c>
      <c r="H220" s="113">
        <f t="shared" si="102"/>
        <v>1</v>
      </c>
      <c r="I220" s="97">
        <f t="shared" si="108"/>
        <v>1</v>
      </c>
      <c r="J220" s="113">
        <f t="shared" si="103"/>
        <v>0</v>
      </c>
      <c r="K220" s="97">
        <f t="shared" si="109"/>
        <v>0</v>
      </c>
      <c r="L220" s="113">
        <f t="shared" si="104"/>
        <v>0</v>
      </c>
      <c r="M220" s="97">
        <f t="shared" si="110"/>
        <v>0</v>
      </c>
      <c r="N220" s="113">
        <f t="shared" si="105"/>
        <v>0</v>
      </c>
      <c r="O220" s="97">
        <f t="shared" si="111"/>
        <v>0</v>
      </c>
      <c r="P220" s="90">
        <f t="shared" si="112"/>
        <v>1</v>
      </c>
      <c r="Q220" s="110">
        <f t="shared" si="113"/>
        <v>1</v>
      </c>
      <c r="R220" s="243">
        <f t="shared" si="114"/>
        <v>3</v>
      </c>
    </row>
    <row r="221" spans="1:18" ht="18" customHeight="1">
      <c r="A221" s="95" t="s">
        <v>22</v>
      </c>
      <c r="B221" s="96" t="s">
        <v>21</v>
      </c>
      <c r="C221" s="115">
        <f t="shared" si="100"/>
        <v>93</v>
      </c>
      <c r="D221" s="123">
        <f t="shared" si="100"/>
        <v>1</v>
      </c>
      <c r="E221" s="97">
        <f t="shared" si="106"/>
        <v>0.010752688172043012</v>
      </c>
      <c r="F221" s="113">
        <f t="shared" si="101"/>
        <v>21</v>
      </c>
      <c r="G221" s="97">
        <f t="shared" si="107"/>
        <v>0.22580645161290322</v>
      </c>
      <c r="H221" s="113">
        <f t="shared" si="102"/>
        <v>27</v>
      </c>
      <c r="I221" s="97">
        <f t="shared" si="108"/>
        <v>0.2903225806451613</v>
      </c>
      <c r="J221" s="113">
        <f t="shared" si="103"/>
        <v>29</v>
      </c>
      <c r="K221" s="97">
        <f t="shared" si="109"/>
        <v>0.3118279569892473</v>
      </c>
      <c r="L221" s="113">
        <f t="shared" si="104"/>
        <v>14</v>
      </c>
      <c r="M221" s="97">
        <f t="shared" si="110"/>
        <v>0.15053763440860216</v>
      </c>
      <c r="N221" s="113">
        <f t="shared" si="105"/>
        <v>1</v>
      </c>
      <c r="O221" s="97">
        <f t="shared" si="111"/>
        <v>0.010752688172043012</v>
      </c>
      <c r="P221" s="90">
        <f t="shared" si="112"/>
        <v>92</v>
      </c>
      <c r="Q221" s="110">
        <f t="shared" si="113"/>
        <v>0.989247311827957</v>
      </c>
      <c r="R221" s="243">
        <f t="shared" si="114"/>
        <v>3.3978494623655915</v>
      </c>
    </row>
    <row r="222" spans="1:18" ht="18" customHeight="1">
      <c r="A222" s="92" t="s">
        <v>24</v>
      </c>
      <c r="B222" s="96" t="s">
        <v>27</v>
      </c>
      <c r="C222" s="115">
        <f t="shared" si="100"/>
        <v>1</v>
      </c>
      <c r="D222" s="123">
        <f t="shared" si="100"/>
        <v>0</v>
      </c>
      <c r="E222" s="97">
        <f t="shared" si="106"/>
        <v>0</v>
      </c>
      <c r="F222" s="113">
        <f t="shared" si="101"/>
        <v>0</v>
      </c>
      <c r="G222" s="97">
        <f t="shared" si="107"/>
        <v>0</v>
      </c>
      <c r="H222" s="113">
        <f t="shared" si="102"/>
        <v>0</v>
      </c>
      <c r="I222" s="97">
        <f t="shared" si="108"/>
        <v>0</v>
      </c>
      <c r="J222" s="113">
        <f t="shared" si="103"/>
        <v>1</v>
      </c>
      <c r="K222" s="97">
        <f t="shared" si="109"/>
        <v>1</v>
      </c>
      <c r="L222" s="113">
        <f t="shared" si="104"/>
        <v>0</v>
      </c>
      <c r="M222" s="97">
        <f t="shared" si="110"/>
        <v>0</v>
      </c>
      <c r="N222" s="113">
        <f t="shared" si="105"/>
        <v>0</v>
      </c>
      <c r="O222" s="97">
        <f t="shared" si="111"/>
        <v>0</v>
      </c>
      <c r="P222" s="90">
        <f t="shared" si="112"/>
        <v>1</v>
      </c>
      <c r="Q222" s="110">
        <f t="shared" si="113"/>
        <v>1</v>
      </c>
      <c r="R222" s="243">
        <f t="shared" si="114"/>
        <v>4</v>
      </c>
    </row>
    <row r="223" spans="1:18" ht="18" customHeight="1">
      <c r="A223" s="95" t="s">
        <v>26</v>
      </c>
      <c r="B223" s="96" t="s">
        <v>117</v>
      </c>
      <c r="C223" s="115">
        <f t="shared" si="100"/>
        <v>0</v>
      </c>
      <c r="D223" s="123">
        <f t="shared" si="100"/>
        <v>0</v>
      </c>
      <c r="E223" s="97" t="e">
        <f t="shared" si="106"/>
        <v>#DIV/0!</v>
      </c>
      <c r="F223" s="113">
        <f t="shared" si="101"/>
        <v>0</v>
      </c>
      <c r="G223" s="97" t="e">
        <f t="shared" si="107"/>
        <v>#DIV/0!</v>
      </c>
      <c r="H223" s="113">
        <f t="shared" si="102"/>
        <v>0</v>
      </c>
      <c r="I223" s="97" t="e">
        <f t="shared" si="108"/>
        <v>#DIV/0!</v>
      </c>
      <c r="J223" s="113">
        <f t="shared" si="103"/>
        <v>0</v>
      </c>
      <c r="K223" s="97" t="e">
        <f t="shared" si="109"/>
        <v>#DIV/0!</v>
      </c>
      <c r="L223" s="113">
        <f t="shared" si="104"/>
        <v>0</v>
      </c>
      <c r="M223" s="97" t="e">
        <f t="shared" si="110"/>
        <v>#DIV/0!</v>
      </c>
      <c r="N223" s="113">
        <f t="shared" si="105"/>
        <v>0</v>
      </c>
      <c r="O223" s="97" t="e">
        <f t="shared" si="111"/>
        <v>#DIV/0!</v>
      </c>
      <c r="P223" s="90">
        <f t="shared" si="112"/>
        <v>0</v>
      </c>
      <c r="Q223" s="110" t="e">
        <f t="shared" si="113"/>
        <v>#DIV/0!</v>
      </c>
      <c r="R223" s="243" t="e">
        <f t="shared" si="114"/>
        <v>#DIV/0!</v>
      </c>
    </row>
    <row r="224" spans="1:18" ht="18" customHeight="1">
      <c r="A224" s="92" t="s">
        <v>28</v>
      </c>
      <c r="B224" s="96" t="s">
        <v>29</v>
      </c>
      <c r="C224" s="115">
        <f t="shared" si="100"/>
        <v>1</v>
      </c>
      <c r="D224" s="123">
        <f t="shared" si="100"/>
        <v>0</v>
      </c>
      <c r="E224" s="97">
        <f t="shared" si="106"/>
        <v>0</v>
      </c>
      <c r="F224" s="113">
        <f t="shared" si="101"/>
        <v>0</v>
      </c>
      <c r="G224" s="97">
        <f t="shared" si="107"/>
        <v>0</v>
      </c>
      <c r="H224" s="113">
        <f t="shared" si="102"/>
        <v>0</v>
      </c>
      <c r="I224" s="97">
        <f t="shared" si="108"/>
        <v>0</v>
      </c>
      <c r="J224" s="113">
        <f t="shared" si="103"/>
        <v>1</v>
      </c>
      <c r="K224" s="97">
        <f t="shared" si="109"/>
        <v>1</v>
      </c>
      <c r="L224" s="113">
        <f t="shared" si="104"/>
        <v>0</v>
      </c>
      <c r="M224" s="97">
        <f t="shared" si="110"/>
        <v>0</v>
      </c>
      <c r="N224" s="113">
        <f t="shared" si="105"/>
        <v>0</v>
      </c>
      <c r="O224" s="97">
        <f t="shared" si="111"/>
        <v>0</v>
      </c>
      <c r="P224" s="90">
        <f t="shared" si="112"/>
        <v>1</v>
      </c>
      <c r="Q224" s="110">
        <f t="shared" si="113"/>
        <v>1</v>
      </c>
      <c r="R224" s="243">
        <f t="shared" si="114"/>
        <v>4</v>
      </c>
    </row>
    <row r="225" spans="1:18" ht="18" customHeight="1">
      <c r="A225" s="95" t="s">
        <v>30</v>
      </c>
      <c r="B225" s="99" t="s">
        <v>31</v>
      </c>
      <c r="C225" s="115">
        <f t="shared" si="100"/>
        <v>0</v>
      </c>
      <c r="D225" s="123">
        <f t="shared" si="100"/>
        <v>0</v>
      </c>
      <c r="E225" s="97" t="e">
        <f t="shared" si="106"/>
        <v>#DIV/0!</v>
      </c>
      <c r="F225" s="113">
        <f t="shared" si="101"/>
        <v>0</v>
      </c>
      <c r="G225" s="97" t="e">
        <f t="shared" si="107"/>
        <v>#DIV/0!</v>
      </c>
      <c r="H225" s="113">
        <f t="shared" si="102"/>
        <v>0</v>
      </c>
      <c r="I225" s="97" t="e">
        <f t="shared" si="108"/>
        <v>#DIV/0!</v>
      </c>
      <c r="J225" s="113">
        <f t="shared" si="103"/>
        <v>0</v>
      </c>
      <c r="K225" s="97" t="e">
        <f t="shared" si="109"/>
        <v>#DIV/0!</v>
      </c>
      <c r="L225" s="113">
        <f t="shared" si="104"/>
        <v>0</v>
      </c>
      <c r="M225" s="97" t="e">
        <f t="shared" si="110"/>
        <v>#DIV/0!</v>
      </c>
      <c r="N225" s="113">
        <f t="shared" si="105"/>
        <v>0</v>
      </c>
      <c r="O225" s="97" t="e">
        <f t="shared" si="111"/>
        <v>#DIV/0!</v>
      </c>
      <c r="P225" s="90">
        <f t="shared" si="112"/>
        <v>0</v>
      </c>
      <c r="Q225" s="110" t="e">
        <f t="shared" si="113"/>
        <v>#DIV/0!</v>
      </c>
      <c r="R225" s="243" t="e">
        <f t="shared" si="114"/>
        <v>#DIV/0!</v>
      </c>
    </row>
    <row r="226" spans="1:18" ht="18" customHeight="1">
      <c r="A226" s="92" t="s">
        <v>32</v>
      </c>
      <c r="B226" s="96" t="s">
        <v>23</v>
      </c>
      <c r="C226" s="115">
        <f t="shared" si="100"/>
        <v>21</v>
      </c>
      <c r="D226" s="123">
        <f t="shared" si="100"/>
        <v>0</v>
      </c>
      <c r="E226" s="97">
        <f t="shared" si="106"/>
        <v>0</v>
      </c>
      <c r="F226" s="113">
        <f t="shared" si="101"/>
        <v>2</v>
      </c>
      <c r="G226" s="97">
        <f t="shared" si="107"/>
        <v>0.09523809523809523</v>
      </c>
      <c r="H226" s="113">
        <f t="shared" si="102"/>
        <v>3</v>
      </c>
      <c r="I226" s="97">
        <f t="shared" si="108"/>
        <v>0.14285714285714285</v>
      </c>
      <c r="J226" s="113">
        <f t="shared" si="103"/>
        <v>9</v>
      </c>
      <c r="K226" s="97">
        <f t="shared" si="109"/>
        <v>0.42857142857142855</v>
      </c>
      <c r="L226" s="113">
        <f t="shared" si="104"/>
        <v>7</v>
      </c>
      <c r="M226" s="97">
        <f t="shared" si="110"/>
        <v>0.3333333333333333</v>
      </c>
      <c r="N226" s="113">
        <f t="shared" si="105"/>
        <v>0</v>
      </c>
      <c r="O226" s="97">
        <f t="shared" si="111"/>
        <v>0</v>
      </c>
      <c r="P226" s="90">
        <f t="shared" si="112"/>
        <v>21</v>
      </c>
      <c r="Q226" s="110">
        <f t="shared" si="113"/>
        <v>1</v>
      </c>
      <c r="R226" s="243">
        <f t="shared" si="114"/>
        <v>4</v>
      </c>
    </row>
    <row r="227" spans="1:18" ht="18" customHeight="1">
      <c r="A227" s="95" t="s">
        <v>34</v>
      </c>
      <c r="B227" s="96" t="s">
        <v>25</v>
      </c>
      <c r="C227" s="115">
        <f t="shared" si="100"/>
        <v>90</v>
      </c>
      <c r="D227" s="123">
        <f t="shared" si="100"/>
        <v>1</v>
      </c>
      <c r="E227" s="97">
        <f t="shared" si="106"/>
        <v>0.011111111111111112</v>
      </c>
      <c r="F227" s="113">
        <f t="shared" si="101"/>
        <v>18</v>
      </c>
      <c r="G227" s="97">
        <f t="shared" si="107"/>
        <v>0.2</v>
      </c>
      <c r="H227" s="113">
        <f t="shared" si="102"/>
        <v>24</v>
      </c>
      <c r="I227" s="97">
        <f t="shared" si="108"/>
        <v>0.26666666666666666</v>
      </c>
      <c r="J227" s="113">
        <f t="shared" si="103"/>
        <v>34</v>
      </c>
      <c r="K227" s="97">
        <f t="shared" si="109"/>
        <v>0.37777777777777777</v>
      </c>
      <c r="L227" s="113">
        <f t="shared" si="104"/>
        <v>12</v>
      </c>
      <c r="M227" s="97">
        <f t="shared" si="110"/>
        <v>0.13333333333333333</v>
      </c>
      <c r="N227" s="113">
        <f t="shared" si="105"/>
        <v>1</v>
      </c>
      <c r="O227" s="97">
        <f t="shared" si="111"/>
        <v>0.011111111111111112</v>
      </c>
      <c r="P227" s="90">
        <f t="shared" si="112"/>
        <v>89</v>
      </c>
      <c r="Q227" s="110">
        <f t="shared" si="113"/>
        <v>0.9888888888888889</v>
      </c>
      <c r="R227" s="243">
        <f t="shared" si="114"/>
        <v>3.4555555555555557</v>
      </c>
    </row>
    <row r="228" spans="1:18" ht="18" customHeight="1">
      <c r="A228" s="92" t="s">
        <v>56</v>
      </c>
      <c r="B228" s="96" t="s">
        <v>118</v>
      </c>
      <c r="C228" s="115">
        <f t="shared" si="100"/>
        <v>0</v>
      </c>
      <c r="D228" s="123">
        <f t="shared" si="100"/>
        <v>0</v>
      </c>
      <c r="E228" s="97" t="e">
        <f t="shared" si="106"/>
        <v>#DIV/0!</v>
      </c>
      <c r="F228" s="113">
        <f t="shared" si="101"/>
        <v>0</v>
      </c>
      <c r="G228" s="97" t="e">
        <f t="shared" si="107"/>
        <v>#DIV/0!</v>
      </c>
      <c r="H228" s="113">
        <f t="shared" si="102"/>
        <v>0</v>
      </c>
      <c r="I228" s="97" t="e">
        <f t="shared" si="108"/>
        <v>#DIV/0!</v>
      </c>
      <c r="J228" s="113">
        <f t="shared" si="103"/>
        <v>0</v>
      </c>
      <c r="K228" s="97" t="e">
        <f t="shared" si="109"/>
        <v>#DIV/0!</v>
      </c>
      <c r="L228" s="113">
        <f t="shared" si="104"/>
        <v>0</v>
      </c>
      <c r="M228" s="97" t="e">
        <f t="shared" si="110"/>
        <v>#DIV/0!</v>
      </c>
      <c r="N228" s="113">
        <f t="shared" si="105"/>
        <v>0</v>
      </c>
      <c r="O228" s="97" t="e">
        <f t="shared" si="111"/>
        <v>#DIV/0!</v>
      </c>
      <c r="P228" s="90">
        <f t="shared" si="112"/>
        <v>0</v>
      </c>
      <c r="Q228" s="110" t="e">
        <f t="shared" si="113"/>
        <v>#DIV/0!</v>
      </c>
      <c r="R228" s="243" t="e">
        <f t="shared" si="114"/>
        <v>#DIV/0!</v>
      </c>
    </row>
    <row r="229" spans="1:18" ht="18" customHeight="1" thickBot="1">
      <c r="A229" s="92" t="s">
        <v>105</v>
      </c>
      <c r="B229" s="96" t="s">
        <v>33</v>
      </c>
      <c r="C229" s="115">
        <f t="shared" si="100"/>
        <v>1</v>
      </c>
      <c r="D229" s="123">
        <f t="shared" si="100"/>
        <v>0</v>
      </c>
      <c r="E229" s="97">
        <f t="shared" si="106"/>
        <v>0</v>
      </c>
      <c r="F229" s="113">
        <f t="shared" si="101"/>
        <v>0</v>
      </c>
      <c r="G229" s="97">
        <f t="shared" si="107"/>
        <v>0</v>
      </c>
      <c r="H229" s="113" t="e">
        <f t="shared" si="102"/>
        <v>#REF!</v>
      </c>
      <c r="I229" s="97" t="e">
        <f t="shared" si="108"/>
        <v>#REF!</v>
      </c>
      <c r="J229" s="113">
        <f t="shared" si="103"/>
        <v>1</v>
      </c>
      <c r="K229" s="97">
        <f t="shared" si="109"/>
        <v>1</v>
      </c>
      <c r="L229" s="113">
        <f t="shared" si="104"/>
        <v>0</v>
      </c>
      <c r="M229" s="97">
        <f t="shared" si="110"/>
        <v>0</v>
      </c>
      <c r="N229" s="113">
        <f t="shared" si="105"/>
        <v>0</v>
      </c>
      <c r="O229" s="97">
        <f t="shared" si="111"/>
        <v>0</v>
      </c>
      <c r="P229" s="90">
        <f t="shared" si="112"/>
        <v>1</v>
      </c>
      <c r="Q229" s="110">
        <f t="shared" si="113"/>
        <v>1</v>
      </c>
      <c r="R229" s="244" t="e">
        <f t="shared" si="114"/>
        <v>#REF!</v>
      </c>
    </row>
    <row r="230" spans="1:18" ht="23.25" customHeight="1" thickBot="1">
      <c r="A230" s="269" t="s">
        <v>35</v>
      </c>
      <c r="B230" s="270"/>
      <c r="C230" s="102">
        <f>SUM(C213:C229)</f>
        <v>13472</v>
      </c>
      <c r="D230" s="103">
        <f>SUM(D213:D229)</f>
        <v>407</v>
      </c>
      <c r="E230" s="104">
        <f>D230/C230</f>
        <v>0.03021080760095012</v>
      </c>
      <c r="F230" s="105">
        <f>SUM(F213:F229)</f>
        <v>3745</v>
      </c>
      <c r="G230" s="106">
        <f>F230/C230</f>
        <v>0.27798396674584325</v>
      </c>
      <c r="H230" s="105" t="e">
        <f>SUM(H213:H229)</f>
        <v>#REF!</v>
      </c>
      <c r="I230" s="104" t="e">
        <f>H230/C230</f>
        <v>#REF!</v>
      </c>
      <c r="J230" s="105">
        <f>SUM(J213:J229)</f>
        <v>2939</v>
      </c>
      <c r="K230" s="106">
        <f>J230/C230</f>
        <v>0.2181561757719715</v>
      </c>
      <c r="L230" s="105">
        <f>SUM(L213:L229)</f>
        <v>929</v>
      </c>
      <c r="M230" s="104">
        <f>L230/C230</f>
        <v>0.06895783847980998</v>
      </c>
      <c r="N230" s="105">
        <f>SUM(N213:N229)</f>
        <v>35</v>
      </c>
      <c r="O230" s="106">
        <f>N230/C230</f>
        <v>0.002597980997624703</v>
      </c>
      <c r="P230" s="107">
        <f>SUM(P213:P229)</f>
        <v>13065</v>
      </c>
      <c r="Q230" s="106">
        <f>P230/C230</f>
        <v>0.9697891923990499</v>
      </c>
      <c r="R230" s="108" t="e">
        <f>(D230*1+F230*2+H230*3+J230*4+L230*5+N230*6)/C230</f>
        <v>#REF!</v>
      </c>
    </row>
    <row r="236" spans="5:15" ht="11.25">
      <c r="E236" s="259"/>
      <c r="G236" s="259"/>
      <c r="I236" s="259"/>
      <c r="K236" s="259"/>
      <c r="M236" s="259"/>
      <c r="O236" s="259"/>
    </row>
    <row r="238" spans="5:15" ht="11.25">
      <c r="E238" s="259"/>
      <c r="G238" s="259"/>
      <c r="I238" s="259"/>
      <c r="K238" s="259"/>
      <c r="M238" s="259"/>
      <c r="O238" s="259"/>
    </row>
  </sheetData>
  <mergeCells count="56">
    <mergeCell ref="Q50:Q51"/>
    <mergeCell ref="R50:R51"/>
    <mergeCell ref="A69:B69"/>
    <mergeCell ref="B50:B51"/>
    <mergeCell ref="C50:C51"/>
    <mergeCell ref="D50:O50"/>
    <mergeCell ref="P50:P51"/>
    <mergeCell ref="A184:B184"/>
    <mergeCell ref="A207:B207"/>
    <mergeCell ref="A230:B230"/>
    <mergeCell ref="A92:B92"/>
    <mergeCell ref="A115:B115"/>
    <mergeCell ref="A138:B138"/>
    <mergeCell ref="A161:B161"/>
    <mergeCell ref="A119:A120"/>
    <mergeCell ref="B119:B120"/>
    <mergeCell ref="D188:O188"/>
    <mergeCell ref="D211:O211"/>
    <mergeCell ref="D165:O165"/>
    <mergeCell ref="D73:O73"/>
    <mergeCell ref="D96:O96"/>
    <mergeCell ref="D119:O119"/>
    <mergeCell ref="R4:R5"/>
    <mergeCell ref="D142:O142"/>
    <mergeCell ref="D27:O27"/>
    <mergeCell ref="Q27:Q28"/>
    <mergeCell ref="R27:R28"/>
    <mergeCell ref="P27:P28"/>
    <mergeCell ref="D4:O4"/>
    <mergeCell ref="R73:R74"/>
    <mergeCell ref="Q73:Q74"/>
    <mergeCell ref="P73:P74"/>
    <mergeCell ref="Q4:Q5"/>
    <mergeCell ref="A4:A5"/>
    <mergeCell ref="B4:B5"/>
    <mergeCell ref="P4:P5"/>
    <mergeCell ref="A73:A74"/>
    <mergeCell ref="B73:B74"/>
    <mergeCell ref="C73:C74"/>
    <mergeCell ref="C4:C5"/>
    <mergeCell ref="C27:C28"/>
    <mergeCell ref="A23:B23"/>
    <mergeCell ref="A46:B46"/>
    <mergeCell ref="A27:A28"/>
    <mergeCell ref="B27:B28"/>
    <mergeCell ref="A50:A51"/>
    <mergeCell ref="R96:R97"/>
    <mergeCell ref="Q96:Q97"/>
    <mergeCell ref="P96:P97"/>
    <mergeCell ref="A96:A97"/>
    <mergeCell ref="B96:B97"/>
    <mergeCell ref="C96:C97"/>
    <mergeCell ref="R119:R120"/>
    <mergeCell ref="Q119:Q120"/>
    <mergeCell ref="P119:P120"/>
    <mergeCell ref="C119:C120"/>
  </mergeCells>
  <conditionalFormatting sqref="C23:R23 C92:R92 C115:R115 C138:R138 E121:E137 C52:C68 C207:R207 G190:G206 I6:I22 C167:R184 C213:R230 E75:E91 E98:E114 K6:K22 M6:M22 E6:E22 O6:R22 G6:G22 C6:C22 G75:G91 I75:I91 K75:K91 M75:M91 O75:R91 C75:C91 G98:G114 I98:I114 K98:K114 M98:M114 O98:R114 C98:C114 G121:G137 K121:K137 M121:M137 I121:I137 O121:R137 C121:C137 I190:I206 K190:K206 M190:M206 E190:E206 O190:R206 C190:C206 C29:R46 C69:R69 E52:E68 G52:G68 I52:I68 K52:K68 M52:M68 O52:O68 Q52:R68 C144:R161">
    <cfRule type="cellIs" priority="1" dxfId="0" operator="greaterThan" stopIfTrue="1">
      <formula>0</formula>
    </cfRule>
  </conditionalFormatting>
  <conditionalFormatting sqref="P52:P68">
    <cfRule type="cellIs" priority="2" dxfId="0" operator="notEqual" stopIfTrue="1">
      <formula>0</formula>
    </cfRule>
  </conditionalFormatting>
  <dataValidations count="1">
    <dataValidation type="whole" allowBlank="1" showInputMessage="1" showErrorMessage="1" errorTitle="Nie wpisałeś liczby" error="Wpisz liczbę z przedzieału 0 do 1000" sqref="D190:D206 F190:F206 H190:H206 J190:J206 L190:L206 N190:N206 N121:N137 L121:L137 J121:J137 H121:H137 F121:F137 D121:D137 N98:N114 L98:L114 J98:J114 H98:H114 F98:F114 D98:D114 N75:N91 L75:L91 J75:J91 H75:H91 F75:F91 D75:D91 N6:N22 L6:L22 J6:J22 H6:H22 F6:F22 D6:D22 N52:N68 L52:L68 J52:J68 H52:H68 F52:F68 D52:D68">
      <formula1>0</formula1>
      <formula2>1000</formula2>
    </dataValidation>
  </dataValidations>
  <printOptions horizontalCentered="1"/>
  <pageMargins left="0.7086614173228347" right="0.7086614173228347" top="1.5748031496062993" bottom="0.5905511811023623" header="1.1811023622047245" footer="0.3937007874015748"/>
  <pageSetup horizontalDpi="300" verticalDpi="300" orientation="landscape" paperSize="9" scale="84" r:id="rId1"/>
  <headerFooter alignWithMargins="0">
    <oddHeader>&amp;C&amp;"Times New Roman CE,Pogrubiona"&amp;16M A T U R A   `05</oddHeader>
  </headerFooter>
  <rowBreaks count="9" manualBreakCount="9">
    <brk id="23" max="17" man="1"/>
    <brk id="46" max="17" man="1"/>
    <brk id="69" max="17" man="1"/>
    <brk id="92" max="17" man="1"/>
    <brk id="115" max="17" man="1"/>
    <brk id="138" max="17" man="1"/>
    <brk id="161" max="17" man="1"/>
    <brk id="184" max="17" man="1"/>
    <brk id="20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R334"/>
  <sheetViews>
    <sheetView showGridLines="0" view="pageBreakPreview" zoomScale="75" zoomScaleNormal="85" zoomScaleSheetLayoutView="75" workbookViewId="0" topLeftCell="A283">
      <selection activeCell="D310" sqref="D310"/>
    </sheetView>
  </sheetViews>
  <sheetFormatPr defaultColWidth="9.00390625" defaultRowHeight="12.75"/>
  <cols>
    <col min="1" max="1" width="5.375" style="12" customWidth="1"/>
    <col min="2" max="2" width="21.50390625" style="11" customWidth="1"/>
    <col min="3" max="3" width="11.125" style="0" customWidth="1"/>
    <col min="4" max="4" width="7.625" style="0" customWidth="1"/>
    <col min="5" max="5" width="8.875" style="0" customWidth="1"/>
    <col min="6" max="6" width="7.625" style="0" customWidth="1"/>
    <col min="7" max="7" width="8.875" style="0" customWidth="1"/>
    <col min="8" max="8" width="7.625" style="0" customWidth="1"/>
    <col min="9" max="9" width="8.875" style="0" customWidth="1"/>
    <col min="10" max="10" width="7.625" style="0" customWidth="1"/>
    <col min="11" max="11" width="8.875" style="0" customWidth="1"/>
    <col min="12" max="12" width="7.625" style="0" customWidth="1"/>
    <col min="13" max="13" width="8.875" style="0" customWidth="1"/>
    <col min="14" max="14" width="7.625" style="0" customWidth="1"/>
    <col min="15" max="15" width="8.875" style="0" customWidth="1"/>
    <col min="17" max="17" width="12.00390625" style="0" bestFit="1" customWidth="1"/>
    <col min="18" max="18" width="9.50390625" style="0" customWidth="1"/>
  </cols>
  <sheetData>
    <row r="1" spans="1:18" ht="12" customHeight="1">
      <c r="A1" s="1"/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4" customHeight="1">
      <c r="A2" s="1"/>
      <c r="B2" s="10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6" customHeight="1" thickBot="1">
      <c r="A3" s="1"/>
      <c r="B3" s="10" t="s">
        <v>76</v>
      </c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12" customFormat="1" ht="15" customHeight="1">
      <c r="A4" s="260" t="s">
        <v>0</v>
      </c>
      <c r="B4" s="260" t="s">
        <v>1</v>
      </c>
      <c r="C4" s="260" t="s">
        <v>121</v>
      </c>
      <c r="D4" s="279" t="s">
        <v>49</v>
      </c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80"/>
      <c r="P4" s="274" t="s">
        <v>7</v>
      </c>
      <c r="Q4" s="276" t="s">
        <v>47</v>
      </c>
      <c r="R4" s="260" t="s">
        <v>48</v>
      </c>
    </row>
    <row r="5" spans="1:18" s="12" customFormat="1" ht="24" customHeight="1" thickBot="1">
      <c r="A5" s="273"/>
      <c r="B5" s="273"/>
      <c r="C5" s="273"/>
      <c r="D5" s="14" t="s">
        <v>2</v>
      </c>
      <c r="E5" s="15" t="s">
        <v>47</v>
      </c>
      <c r="F5" s="15" t="s">
        <v>119</v>
      </c>
      <c r="G5" s="16" t="s">
        <v>47</v>
      </c>
      <c r="H5" s="15" t="s">
        <v>3</v>
      </c>
      <c r="I5" s="15" t="s">
        <v>47</v>
      </c>
      <c r="J5" s="15" t="s">
        <v>4</v>
      </c>
      <c r="K5" s="16" t="s">
        <v>47</v>
      </c>
      <c r="L5" s="15" t="s">
        <v>5</v>
      </c>
      <c r="M5" s="15" t="s">
        <v>47</v>
      </c>
      <c r="N5" s="15" t="s">
        <v>6</v>
      </c>
      <c r="O5" s="16" t="s">
        <v>47</v>
      </c>
      <c r="P5" s="275"/>
      <c r="Q5" s="277"/>
      <c r="R5" s="273"/>
    </row>
    <row r="6" spans="1:18" ht="18" customHeight="1">
      <c r="A6" s="4" t="s">
        <v>8</v>
      </c>
      <c r="B6" s="7" t="s">
        <v>9</v>
      </c>
      <c r="C6" s="38">
        <f>SUM(D6,F6,H6,J6,L6,N6)</f>
        <v>221</v>
      </c>
      <c r="D6" s="124">
        <v>5</v>
      </c>
      <c r="E6" s="68">
        <f>D6/C6</f>
        <v>0.02262443438914027</v>
      </c>
      <c r="F6" s="126">
        <v>51</v>
      </c>
      <c r="G6" s="42">
        <f>F6/C6</f>
        <v>0.23076923076923078</v>
      </c>
      <c r="H6" s="126">
        <v>88</v>
      </c>
      <c r="I6" s="68">
        <f>H6/C6</f>
        <v>0.39819004524886875</v>
      </c>
      <c r="J6" s="126">
        <v>52</v>
      </c>
      <c r="K6" s="42">
        <f>J6/C6</f>
        <v>0.23529411764705882</v>
      </c>
      <c r="L6" s="126">
        <v>24</v>
      </c>
      <c r="M6" s="68">
        <f>L6/C6</f>
        <v>0.1085972850678733</v>
      </c>
      <c r="N6" s="126">
        <v>1</v>
      </c>
      <c r="O6" s="42">
        <f>N6/C6</f>
        <v>0.004524886877828055</v>
      </c>
      <c r="P6" s="35">
        <f>C6-D6</f>
        <v>216</v>
      </c>
      <c r="Q6" s="42">
        <f>P6/C6</f>
        <v>0.9773755656108597</v>
      </c>
      <c r="R6" s="43">
        <f>(D6*1+F6*2+H6*3+J6*4+L6*5+N6*6)/C6</f>
        <v>3.1900452488687785</v>
      </c>
    </row>
    <row r="7" spans="1:18" ht="24" customHeight="1">
      <c r="A7" s="2" t="s">
        <v>10</v>
      </c>
      <c r="B7" s="17" t="s">
        <v>55</v>
      </c>
      <c r="C7" s="38">
        <f aca="true" t="shared" si="0" ref="C7:C30">SUM(D7,F7,H7,J7,L7,N7)</f>
        <v>0</v>
      </c>
      <c r="D7" s="74">
        <v>0</v>
      </c>
      <c r="E7" s="68" t="e">
        <f>D7/C7</f>
        <v>#DIV/0!</v>
      </c>
      <c r="F7" s="74">
        <v>0</v>
      </c>
      <c r="G7" s="42" t="e">
        <f>F7/C7</f>
        <v>#DIV/0!</v>
      </c>
      <c r="H7" s="74">
        <v>0</v>
      </c>
      <c r="I7" s="68" t="e">
        <f>H7/C7</f>
        <v>#DIV/0!</v>
      </c>
      <c r="J7" s="74">
        <v>0</v>
      </c>
      <c r="K7" s="42" t="e">
        <f>J7/C7</f>
        <v>#DIV/0!</v>
      </c>
      <c r="L7" s="74">
        <v>0</v>
      </c>
      <c r="M7" s="68" t="e">
        <f>L7/C7</f>
        <v>#DIV/0!</v>
      </c>
      <c r="N7" s="74">
        <v>0</v>
      </c>
      <c r="O7" s="42" t="e">
        <f>N7/C7</f>
        <v>#DIV/0!</v>
      </c>
      <c r="P7" s="35">
        <f>C7-D7</f>
        <v>0</v>
      </c>
      <c r="Q7" s="42" t="e">
        <f>P7/C7</f>
        <v>#DIV/0!</v>
      </c>
      <c r="R7" s="47" t="e">
        <f>(D7*1+F7*2+H7*3+J7*4+L7*5+N7*6)/C7</f>
        <v>#DIV/0!</v>
      </c>
    </row>
    <row r="8" spans="1:18" ht="24" customHeight="1">
      <c r="A8" s="3" t="s">
        <v>12</v>
      </c>
      <c r="B8" s="6" t="s">
        <v>21</v>
      </c>
      <c r="C8" s="38">
        <f t="shared" si="0"/>
        <v>138</v>
      </c>
      <c r="D8" s="74">
        <v>0</v>
      </c>
      <c r="E8" s="68">
        <f aca="true" t="shared" si="1" ref="E8:E30">D8/C8</f>
        <v>0</v>
      </c>
      <c r="F8" s="74">
        <v>28</v>
      </c>
      <c r="G8" s="42">
        <f aca="true" t="shared" si="2" ref="G8:G30">F8/C8</f>
        <v>0.2028985507246377</v>
      </c>
      <c r="H8" s="74">
        <v>51</v>
      </c>
      <c r="I8" s="68">
        <f aca="true" t="shared" si="3" ref="I8:I30">H8/C8</f>
        <v>0.3695652173913043</v>
      </c>
      <c r="J8" s="74">
        <v>36</v>
      </c>
      <c r="K8" s="42">
        <f aca="true" t="shared" si="4" ref="K8:K30">J8/C8</f>
        <v>0.2608695652173913</v>
      </c>
      <c r="L8" s="74">
        <v>21</v>
      </c>
      <c r="M8" s="68">
        <f aca="true" t="shared" si="5" ref="M8:M30">L8/C8</f>
        <v>0.15217391304347827</v>
      </c>
      <c r="N8" s="74">
        <v>2</v>
      </c>
      <c r="O8" s="42">
        <f aca="true" t="shared" si="6" ref="O8:O30">N8/C8</f>
        <v>0.014492753623188406</v>
      </c>
      <c r="P8" s="35">
        <f aca="true" t="shared" si="7" ref="P8:P30">C8-D8</f>
        <v>138</v>
      </c>
      <c r="Q8" s="42">
        <f aca="true" t="shared" si="8" ref="Q8:Q30">P8/C8</f>
        <v>1</v>
      </c>
      <c r="R8" s="47">
        <f aca="true" t="shared" si="9" ref="R8:R30">(D8*1+F8*2+H8*3+J8*4+L8*5+N8*6)/C8</f>
        <v>3.4057971014492754</v>
      </c>
    </row>
    <row r="9" spans="1:18" ht="24" customHeight="1">
      <c r="A9" s="248" t="s">
        <v>14</v>
      </c>
      <c r="B9" s="6" t="s">
        <v>27</v>
      </c>
      <c r="C9" s="38">
        <f t="shared" si="0"/>
        <v>0</v>
      </c>
      <c r="D9" s="74">
        <v>0</v>
      </c>
      <c r="E9" s="68" t="e">
        <f t="shared" si="1"/>
        <v>#DIV/0!</v>
      </c>
      <c r="F9" s="74">
        <v>0</v>
      </c>
      <c r="G9" s="42" t="e">
        <f t="shared" si="2"/>
        <v>#DIV/0!</v>
      </c>
      <c r="H9" s="74">
        <v>0</v>
      </c>
      <c r="I9" s="68" t="e">
        <f t="shared" si="3"/>
        <v>#DIV/0!</v>
      </c>
      <c r="J9" s="74">
        <v>0</v>
      </c>
      <c r="K9" s="42" t="e">
        <f t="shared" si="4"/>
        <v>#DIV/0!</v>
      </c>
      <c r="L9" s="74">
        <v>0</v>
      </c>
      <c r="M9" s="68" t="e">
        <f t="shared" si="5"/>
        <v>#DIV/0!</v>
      </c>
      <c r="N9" s="74">
        <v>0</v>
      </c>
      <c r="O9" s="42" t="e">
        <f t="shared" si="6"/>
        <v>#DIV/0!</v>
      </c>
      <c r="P9" s="35">
        <f t="shared" si="7"/>
        <v>0</v>
      </c>
      <c r="Q9" s="42" t="e">
        <f t="shared" si="8"/>
        <v>#DIV/0!</v>
      </c>
      <c r="R9" s="47" t="e">
        <f t="shared" si="9"/>
        <v>#DIV/0!</v>
      </c>
    </row>
    <row r="10" spans="1:18" ht="24" customHeight="1">
      <c r="A10" s="2" t="s">
        <v>15</v>
      </c>
      <c r="B10" s="17" t="s">
        <v>117</v>
      </c>
      <c r="C10" s="38">
        <f t="shared" si="0"/>
        <v>0</v>
      </c>
      <c r="D10" s="74">
        <v>0</v>
      </c>
      <c r="E10" s="68" t="e">
        <f t="shared" si="1"/>
        <v>#DIV/0!</v>
      </c>
      <c r="F10" s="74">
        <v>0</v>
      </c>
      <c r="G10" s="42" t="e">
        <f t="shared" si="2"/>
        <v>#DIV/0!</v>
      </c>
      <c r="H10" s="74">
        <v>0</v>
      </c>
      <c r="I10" s="68" t="e">
        <f t="shared" si="3"/>
        <v>#DIV/0!</v>
      </c>
      <c r="J10" s="74">
        <v>0</v>
      </c>
      <c r="K10" s="42" t="e">
        <f t="shared" si="4"/>
        <v>#DIV/0!</v>
      </c>
      <c r="L10" s="74">
        <v>0</v>
      </c>
      <c r="M10" s="68" t="e">
        <f t="shared" si="5"/>
        <v>#DIV/0!</v>
      </c>
      <c r="N10" s="74">
        <v>0</v>
      </c>
      <c r="O10" s="42" t="e">
        <f t="shared" si="6"/>
        <v>#DIV/0!</v>
      </c>
      <c r="P10" s="35">
        <f t="shared" si="7"/>
        <v>0</v>
      </c>
      <c r="Q10" s="42" t="e">
        <f t="shared" si="8"/>
        <v>#DIV/0!</v>
      </c>
      <c r="R10" s="47" t="e">
        <f t="shared" si="9"/>
        <v>#DIV/0!</v>
      </c>
    </row>
    <row r="11" spans="1:18" ht="24" customHeight="1">
      <c r="A11" s="3" t="s">
        <v>17</v>
      </c>
      <c r="B11" s="6" t="s">
        <v>29</v>
      </c>
      <c r="C11" s="38">
        <f t="shared" si="0"/>
        <v>1</v>
      </c>
      <c r="D11" s="74">
        <v>0</v>
      </c>
      <c r="E11" s="68">
        <f t="shared" si="1"/>
        <v>0</v>
      </c>
      <c r="F11" s="74">
        <v>0</v>
      </c>
      <c r="G11" s="42">
        <f t="shared" si="2"/>
        <v>0</v>
      </c>
      <c r="H11" s="74">
        <v>0</v>
      </c>
      <c r="I11" s="68">
        <f t="shared" si="3"/>
        <v>0</v>
      </c>
      <c r="J11" s="74">
        <v>0</v>
      </c>
      <c r="K11" s="42">
        <f t="shared" si="4"/>
        <v>0</v>
      </c>
      <c r="L11" s="74">
        <v>0</v>
      </c>
      <c r="M11" s="68">
        <f t="shared" si="5"/>
        <v>0</v>
      </c>
      <c r="N11" s="74">
        <v>1</v>
      </c>
      <c r="O11" s="42">
        <f t="shared" si="6"/>
        <v>1</v>
      </c>
      <c r="P11" s="35">
        <f t="shared" si="7"/>
        <v>1</v>
      </c>
      <c r="Q11" s="42">
        <f t="shared" si="8"/>
        <v>1</v>
      </c>
      <c r="R11" s="47">
        <f t="shared" si="9"/>
        <v>6</v>
      </c>
    </row>
    <row r="12" spans="1:18" ht="24" customHeight="1">
      <c r="A12" s="248" t="s">
        <v>18</v>
      </c>
      <c r="B12" s="5" t="s">
        <v>31</v>
      </c>
      <c r="C12" s="38">
        <f t="shared" si="0"/>
        <v>0</v>
      </c>
      <c r="D12" s="74">
        <v>0</v>
      </c>
      <c r="E12" s="68" t="e">
        <f t="shared" si="1"/>
        <v>#DIV/0!</v>
      </c>
      <c r="F12" s="74">
        <v>0</v>
      </c>
      <c r="G12" s="42" t="e">
        <f t="shared" si="2"/>
        <v>#DIV/0!</v>
      </c>
      <c r="H12" s="74">
        <v>0</v>
      </c>
      <c r="I12" s="68" t="e">
        <f t="shared" si="3"/>
        <v>#DIV/0!</v>
      </c>
      <c r="J12" s="74">
        <v>0</v>
      </c>
      <c r="K12" s="42" t="e">
        <f t="shared" si="4"/>
        <v>#DIV/0!</v>
      </c>
      <c r="L12" s="74">
        <v>0</v>
      </c>
      <c r="M12" s="68" t="e">
        <f t="shared" si="5"/>
        <v>#DIV/0!</v>
      </c>
      <c r="N12" s="74">
        <v>0</v>
      </c>
      <c r="O12" s="42" t="e">
        <f t="shared" si="6"/>
        <v>#DIV/0!</v>
      </c>
      <c r="P12" s="35">
        <f t="shared" si="7"/>
        <v>0</v>
      </c>
      <c r="Q12" s="42" t="e">
        <f t="shared" si="8"/>
        <v>#DIV/0!</v>
      </c>
      <c r="R12" s="47" t="e">
        <f t="shared" si="9"/>
        <v>#DIV/0!</v>
      </c>
    </row>
    <row r="13" spans="1:18" ht="24" customHeight="1">
      <c r="A13" s="2" t="s">
        <v>20</v>
      </c>
      <c r="B13" s="6" t="s">
        <v>23</v>
      </c>
      <c r="C13" s="38">
        <f t="shared" si="0"/>
        <v>19</v>
      </c>
      <c r="D13" s="74">
        <v>0</v>
      </c>
      <c r="E13" s="68">
        <f t="shared" si="1"/>
        <v>0</v>
      </c>
      <c r="F13" s="74">
        <v>1</v>
      </c>
      <c r="G13" s="42">
        <f t="shared" si="2"/>
        <v>0.05263157894736842</v>
      </c>
      <c r="H13" s="74">
        <v>7</v>
      </c>
      <c r="I13" s="68">
        <f t="shared" si="3"/>
        <v>0.3684210526315789</v>
      </c>
      <c r="J13" s="74">
        <v>6</v>
      </c>
      <c r="K13" s="42">
        <f t="shared" si="4"/>
        <v>0.3157894736842105</v>
      </c>
      <c r="L13" s="74">
        <v>5</v>
      </c>
      <c r="M13" s="68">
        <f t="shared" si="5"/>
        <v>0.2631578947368421</v>
      </c>
      <c r="N13" s="74">
        <v>0</v>
      </c>
      <c r="O13" s="42">
        <f t="shared" si="6"/>
        <v>0</v>
      </c>
      <c r="P13" s="35">
        <f t="shared" si="7"/>
        <v>19</v>
      </c>
      <c r="Q13" s="42">
        <f t="shared" si="8"/>
        <v>1</v>
      </c>
      <c r="R13" s="47">
        <f t="shared" si="9"/>
        <v>3.789473684210526</v>
      </c>
    </row>
    <row r="14" spans="1:18" ht="18" customHeight="1">
      <c r="A14" s="3" t="s">
        <v>22</v>
      </c>
      <c r="B14" s="6" t="s">
        <v>25</v>
      </c>
      <c r="C14" s="38">
        <f t="shared" si="0"/>
        <v>29</v>
      </c>
      <c r="D14" s="74">
        <v>3</v>
      </c>
      <c r="E14" s="68">
        <f t="shared" si="1"/>
        <v>0.10344827586206896</v>
      </c>
      <c r="F14" s="74">
        <v>10</v>
      </c>
      <c r="G14" s="42">
        <f t="shared" si="2"/>
        <v>0.3448275862068966</v>
      </c>
      <c r="H14" s="74">
        <v>8</v>
      </c>
      <c r="I14" s="68">
        <f t="shared" si="3"/>
        <v>0.27586206896551724</v>
      </c>
      <c r="J14" s="74">
        <v>6</v>
      </c>
      <c r="K14" s="42">
        <f t="shared" si="4"/>
        <v>0.20689655172413793</v>
      </c>
      <c r="L14" s="74">
        <v>2</v>
      </c>
      <c r="M14" s="68">
        <f t="shared" si="5"/>
        <v>0.06896551724137931</v>
      </c>
      <c r="N14" s="74">
        <v>0</v>
      </c>
      <c r="O14" s="42">
        <f t="shared" si="6"/>
        <v>0</v>
      </c>
      <c r="P14" s="35">
        <f t="shared" si="7"/>
        <v>26</v>
      </c>
      <c r="Q14" s="42">
        <f t="shared" si="8"/>
        <v>0.896551724137931</v>
      </c>
      <c r="R14" s="47">
        <f t="shared" si="9"/>
        <v>2.793103448275862</v>
      </c>
    </row>
    <row r="15" spans="1:18" ht="18" customHeight="1">
      <c r="A15" s="3" t="s">
        <v>24</v>
      </c>
      <c r="B15" s="6" t="s">
        <v>118</v>
      </c>
      <c r="C15" s="38">
        <f t="shared" si="0"/>
        <v>0</v>
      </c>
      <c r="D15" s="74">
        <v>0</v>
      </c>
      <c r="E15" s="68" t="e">
        <f t="shared" si="1"/>
        <v>#DIV/0!</v>
      </c>
      <c r="F15" s="74">
        <v>0</v>
      </c>
      <c r="G15" s="42" t="e">
        <f t="shared" si="2"/>
        <v>#DIV/0!</v>
      </c>
      <c r="H15" s="74">
        <v>0</v>
      </c>
      <c r="I15" s="68" t="e">
        <f t="shared" si="3"/>
        <v>#DIV/0!</v>
      </c>
      <c r="J15" s="74">
        <v>0</v>
      </c>
      <c r="K15" s="42" t="e">
        <f t="shared" si="4"/>
        <v>#DIV/0!</v>
      </c>
      <c r="L15" s="74">
        <v>0</v>
      </c>
      <c r="M15" s="68" t="e">
        <f t="shared" si="5"/>
        <v>#DIV/0!</v>
      </c>
      <c r="N15" s="74">
        <v>0</v>
      </c>
      <c r="O15" s="42" t="e">
        <f t="shared" si="6"/>
        <v>#DIV/0!</v>
      </c>
      <c r="P15" s="35">
        <f t="shared" si="7"/>
        <v>0</v>
      </c>
      <c r="Q15" s="42" t="e">
        <f t="shared" si="8"/>
        <v>#DIV/0!</v>
      </c>
      <c r="R15" s="47" t="e">
        <f t="shared" si="9"/>
        <v>#DIV/0!</v>
      </c>
    </row>
    <row r="16" spans="1:18" ht="18" customHeight="1">
      <c r="A16" s="2" t="s">
        <v>26</v>
      </c>
      <c r="B16" s="7" t="s">
        <v>33</v>
      </c>
      <c r="C16" s="38">
        <f t="shared" si="0"/>
        <v>0</v>
      </c>
      <c r="D16" s="74">
        <v>0</v>
      </c>
      <c r="E16" s="68" t="e">
        <f t="shared" si="1"/>
        <v>#DIV/0!</v>
      </c>
      <c r="F16" s="74">
        <v>0</v>
      </c>
      <c r="G16" s="42" t="e">
        <f t="shared" si="2"/>
        <v>#DIV/0!</v>
      </c>
      <c r="H16" s="74">
        <v>0</v>
      </c>
      <c r="I16" s="68" t="e">
        <f t="shared" si="3"/>
        <v>#DIV/0!</v>
      </c>
      <c r="J16" s="74">
        <v>0</v>
      </c>
      <c r="K16" s="42" t="e">
        <f t="shared" si="4"/>
        <v>#DIV/0!</v>
      </c>
      <c r="L16" s="74">
        <v>0</v>
      </c>
      <c r="M16" s="68" t="e">
        <f t="shared" si="5"/>
        <v>#DIV/0!</v>
      </c>
      <c r="N16" s="74">
        <v>0</v>
      </c>
      <c r="O16" s="42" t="e">
        <f t="shared" si="6"/>
        <v>#DIV/0!</v>
      </c>
      <c r="P16" s="35">
        <f t="shared" si="7"/>
        <v>0</v>
      </c>
      <c r="Q16" s="42" t="e">
        <f t="shared" si="8"/>
        <v>#DIV/0!</v>
      </c>
      <c r="R16" s="47" t="e">
        <f t="shared" si="9"/>
        <v>#DIV/0!</v>
      </c>
    </row>
    <row r="17" spans="1:18" ht="18" customHeight="1">
      <c r="A17" s="3" t="s">
        <v>28</v>
      </c>
      <c r="B17" s="6" t="s">
        <v>13</v>
      </c>
      <c r="C17" s="38">
        <f t="shared" si="0"/>
        <v>25</v>
      </c>
      <c r="D17" s="74">
        <v>0</v>
      </c>
      <c r="E17" s="68">
        <f t="shared" si="1"/>
        <v>0</v>
      </c>
      <c r="F17" s="74">
        <v>9</v>
      </c>
      <c r="G17" s="42">
        <f t="shared" si="2"/>
        <v>0.36</v>
      </c>
      <c r="H17" s="74">
        <v>11</v>
      </c>
      <c r="I17" s="68">
        <f t="shared" si="3"/>
        <v>0.44</v>
      </c>
      <c r="J17" s="74">
        <v>2</v>
      </c>
      <c r="K17" s="42">
        <f t="shared" si="4"/>
        <v>0.08</v>
      </c>
      <c r="L17" s="74">
        <v>3</v>
      </c>
      <c r="M17" s="68">
        <f t="shared" si="5"/>
        <v>0.12</v>
      </c>
      <c r="N17" s="74">
        <v>0</v>
      </c>
      <c r="O17" s="42">
        <f t="shared" si="6"/>
        <v>0</v>
      </c>
      <c r="P17" s="35">
        <f t="shared" si="7"/>
        <v>25</v>
      </c>
      <c r="Q17" s="42">
        <f t="shared" si="8"/>
        <v>1</v>
      </c>
      <c r="R17" s="47">
        <f t="shared" si="9"/>
        <v>2.96</v>
      </c>
    </row>
    <row r="18" spans="1:18" ht="18" customHeight="1">
      <c r="A18" s="2" t="s">
        <v>30</v>
      </c>
      <c r="B18" s="5" t="s">
        <v>16</v>
      </c>
      <c r="C18" s="38">
        <f t="shared" si="0"/>
        <v>41</v>
      </c>
      <c r="D18" s="74">
        <v>1</v>
      </c>
      <c r="E18" s="68">
        <f t="shared" si="1"/>
        <v>0.024390243902439025</v>
      </c>
      <c r="F18" s="74">
        <v>18</v>
      </c>
      <c r="G18" s="42">
        <f t="shared" si="2"/>
        <v>0.43902439024390244</v>
      </c>
      <c r="H18" s="74">
        <v>16</v>
      </c>
      <c r="I18" s="68">
        <f t="shared" si="3"/>
        <v>0.3902439024390244</v>
      </c>
      <c r="J18" s="74">
        <v>5</v>
      </c>
      <c r="K18" s="42">
        <f t="shared" si="4"/>
        <v>0.12195121951219512</v>
      </c>
      <c r="L18" s="74">
        <v>1</v>
      </c>
      <c r="M18" s="68">
        <f t="shared" si="5"/>
        <v>0.024390243902439025</v>
      </c>
      <c r="N18" s="74">
        <v>0</v>
      </c>
      <c r="O18" s="42">
        <f t="shared" si="6"/>
        <v>0</v>
      </c>
      <c r="P18" s="35">
        <f t="shared" si="7"/>
        <v>40</v>
      </c>
      <c r="Q18" s="42">
        <f t="shared" si="8"/>
        <v>0.975609756097561</v>
      </c>
      <c r="R18" s="47">
        <f t="shared" si="9"/>
        <v>2.682926829268293</v>
      </c>
    </row>
    <row r="19" spans="1:18" ht="18" customHeight="1">
      <c r="A19" s="2" t="s">
        <v>32</v>
      </c>
      <c r="B19" s="6" t="s">
        <v>102</v>
      </c>
      <c r="C19" s="38">
        <f t="shared" si="0"/>
        <v>25</v>
      </c>
      <c r="D19" s="74">
        <v>0</v>
      </c>
      <c r="E19" s="68">
        <f t="shared" si="1"/>
        <v>0</v>
      </c>
      <c r="F19" s="74">
        <v>5</v>
      </c>
      <c r="G19" s="42">
        <f t="shared" si="2"/>
        <v>0.2</v>
      </c>
      <c r="H19" s="74">
        <v>3</v>
      </c>
      <c r="I19" s="68">
        <f t="shared" si="3"/>
        <v>0.12</v>
      </c>
      <c r="J19" s="74">
        <v>9</v>
      </c>
      <c r="K19" s="42">
        <f t="shared" si="4"/>
        <v>0.36</v>
      </c>
      <c r="L19" s="74">
        <v>8</v>
      </c>
      <c r="M19" s="68">
        <f t="shared" si="5"/>
        <v>0.32</v>
      </c>
      <c r="N19" s="74">
        <v>0</v>
      </c>
      <c r="O19" s="42">
        <f t="shared" si="6"/>
        <v>0</v>
      </c>
      <c r="P19" s="35">
        <f t="shared" si="7"/>
        <v>25</v>
      </c>
      <c r="Q19" s="42">
        <f t="shared" si="8"/>
        <v>1</v>
      </c>
      <c r="R19" s="47">
        <f t="shared" si="9"/>
        <v>3.8</v>
      </c>
    </row>
    <row r="20" spans="1:18" ht="18" customHeight="1">
      <c r="A20" s="3" t="s">
        <v>34</v>
      </c>
      <c r="B20" s="6" t="s">
        <v>11</v>
      </c>
      <c r="C20" s="38">
        <f t="shared" si="0"/>
        <v>26</v>
      </c>
      <c r="D20" s="74">
        <v>0</v>
      </c>
      <c r="E20" s="68">
        <f t="shared" si="1"/>
        <v>0</v>
      </c>
      <c r="F20" s="74">
        <v>4</v>
      </c>
      <c r="G20" s="42">
        <f t="shared" si="2"/>
        <v>0.15384615384615385</v>
      </c>
      <c r="H20" s="74">
        <v>3</v>
      </c>
      <c r="I20" s="68">
        <f t="shared" si="3"/>
        <v>0.11538461538461539</v>
      </c>
      <c r="J20" s="74">
        <v>8</v>
      </c>
      <c r="K20" s="42">
        <f t="shared" si="4"/>
        <v>0.3076923076923077</v>
      </c>
      <c r="L20" s="74">
        <v>11</v>
      </c>
      <c r="M20" s="68">
        <f t="shared" si="5"/>
        <v>0.4230769230769231</v>
      </c>
      <c r="N20" s="74">
        <v>0</v>
      </c>
      <c r="O20" s="42">
        <f t="shared" si="6"/>
        <v>0</v>
      </c>
      <c r="P20" s="35">
        <f t="shared" si="7"/>
        <v>26</v>
      </c>
      <c r="Q20" s="42">
        <f t="shared" si="8"/>
        <v>1</v>
      </c>
      <c r="R20" s="47">
        <f t="shared" si="9"/>
        <v>4</v>
      </c>
    </row>
    <row r="21" spans="1:18" ht="18" customHeight="1">
      <c r="A21" s="2" t="s">
        <v>56</v>
      </c>
      <c r="B21" s="6" t="s">
        <v>103</v>
      </c>
      <c r="C21" s="38">
        <f t="shared" si="0"/>
        <v>1</v>
      </c>
      <c r="D21" s="74">
        <v>0</v>
      </c>
      <c r="E21" s="68">
        <f t="shared" si="1"/>
        <v>0</v>
      </c>
      <c r="F21" s="74">
        <v>1</v>
      </c>
      <c r="G21" s="42">
        <f t="shared" si="2"/>
        <v>1</v>
      </c>
      <c r="H21" s="74">
        <v>0</v>
      </c>
      <c r="I21" s="68">
        <f t="shared" si="3"/>
        <v>0</v>
      </c>
      <c r="J21" s="74">
        <v>0</v>
      </c>
      <c r="K21" s="42">
        <f t="shared" si="4"/>
        <v>0</v>
      </c>
      <c r="L21" s="74">
        <v>0</v>
      </c>
      <c r="M21" s="68">
        <f t="shared" si="5"/>
        <v>0</v>
      </c>
      <c r="N21" s="74">
        <v>0</v>
      </c>
      <c r="O21" s="42">
        <f t="shared" si="6"/>
        <v>0</v>
      </c>
      <c r="P21" s="35">
        <f t="shared" si="7"/>
        <v>1</v>
      </c>
      <c r="Q21" s="42">
        <f t="shared" si="8"/>
        <v>1</v>
      </c>
      <c r="R21" s="47">
        <f t="shared" si="9"/>
        <v>2</v>
      </c>
    </row>
    <row r="22" spans="1:18" ht="18" customHeight="1">
      <c r="A22" s="2" t="s">
        <v>105</v>
      </c>
      <c r="B22" s="6" t="s">
        <v>19</v>
      </c>
      <c r="C22" s="38">
        <f t="shared" si="0"/>
        <v>2</v>
      </c>
      <c r="D22" s="74">
        <v>0</v>
      </c>
      <c r="E22" s="68">
        <f t="shared" si="1"/>
        <v>0</v>
      </c>
      <c r="F22" s="74">
        <v>0</v>
      </c>
      <c r="G22" s="42">
        <f t="shared" si="2"/>
        <v>0</v>
      </c>
      <c r="H22" s="74">
        <v>0</v>
      </c>
      <c r="I22" s="68">
        <f t="shared" si="3"/>
        <v>0</v>
      </c>
      <c r="J22" s="74">
        <v>0</v>
      </c>
      <c r="K22" s="42">
        <f t="shared" si="4"/>
        <v>0</v>
      </c>
      <c r="L22" s="74">
        <v>2</v>
      </c>
      <c r="M22" s="68">
        <f t="shared" si="5"/>
        <v>1</v>
      </c>
      <c r="N22" s="74">
        <v>0</v>
      </c>
      <c r="O22" s="42">
        <f t="shared" si="6"/>
        <v>0</v>
      </c>
      <c r="P22" s="35">
        <f t="shared" si="7"/>
        <v>2</v>
      </c>
      <c r="Q22" s="42">
        <f t="shared" si="8"/>
        <v>1</v>
      </c>
      <c r="R22" s="47">
        <f t="shared" si="9"/>
        <v>5</v>
      </c>
    </row>
    <row r="23" spans="1:18" ht="18" customHeight="1">
      <c r="A23" s="3" t="s">
        <v>106</v>
      </c>
      <c r="B23" s="6" t="s">
        <v>104</v>
      </c>
      <c r="C23" s="38">
        <f t="shared" si="0"/>
        <v>0</v>
      </c>
      <c r="D23" s="74">
        <v>0</v>
      </c>
      <c r="E23" s="68" t="e">
        <f t="shared" si="1"/>
        <v>#DIV/0!</v>
      </c>
      <c r="F23" s="74">
        <v>0</v>
      </c>
      <c r="G23" s="42" t="e">
        <f t="shared" si="2"/>
        <v>#DIV/0!</v>
      </c>
      <c r="H23" s="74">
        <v>0</v>
      </c>
      <c r="I23" s="68" t="e">
        <f t="shared" si="3"/>
        <v>#DIV/0!</v>
      </c>
      <c r="J23" s="74">
        <v>0</v>
      </c>
      <c r="K23" s="42" t="e">
        <f t="shared" si="4"/>
        <v>#DIV/0!</v>
      </c>
      <c r="L23" s="74">
        <v>0</v>
      </c>
      <c r="M23" s="68" t="e">
        <f t="shared" si="5"/>
        <v>#DIV/0!</v>
      </c>
      <c r="N23" s="74">
        <v>0</v>
      </c>
      <c r="O23" s="42" t="e">
        <f t="shared" si="6"/>
        <v>#DIV/0!</v>
      </c>
      <c r="P23" s="35">
        <f t="shared" si="7"/>
        <v>0</v>
      </c>
      <c r="Q23" s="42" t="e">
        <f t="shared" si="8"/>
        <v>#DIV/0!</v>
      </c>
      <c r="R23" s="47" t="e">
        <f t="shared" si="9"/>
        <v>#DIV/0!</v>
      </c>
    </row>
    <row r="24" spans="1:18" ht="18" customHeight="1">
      <c r="A24" s="248" t="s">
        <v>127</v>
      </c>
      <c r="B24" s="7" t="s">
        <v>122</v>
      </c>
      <c r="C24" s="38">
        <f t="shared" si="0"/>
        <v>66</v>
      </c>
      <c r="D24" s="74">
        <v>0</v>
      </c>
      <c r="E24" s="68">
        <f t="shared" si="1"/>
        <v>0</v>
      </c>
      <c r="F24" s="74">
        <v>7</v>
      </c>
      <c r="G24" s="42">
        <f t="shared" si="2"/>
        <v>0.10606060606060606</v>
      </c>
      <c r="H24" s="74">
        <v>23</v>
      </c>
      <c r="I24" s="68">
        <f t="shared" si="3"/>
        <v>0.3484848484848485</v>
      </c>
      <c r="J24" s="74">
        <v>23</v>
      </c>
      <c r="K24" s="42">
        <f t="shared" si="4"/>
        <v>0.3484848484848485</v>
      </c>
      <c r="L24" s="74">
        <v>10</v>
      </c>
      <c r="M24" s="68">
        <f t="shared" si="5"/>
        <v>0.15151515151515152</v>
      </c>
      <c r="N24" s="74">
        <v>3</v>
      </c>
      <c r="O24" s="42">
        <f t="shared" si="6"/>
        <v>0.045454545454545456</v>
      </c>
      <c r="P24" s="35">
        <f t="shared" si="7"/>
        <v>66</v>
      </c>
      <c r="Q24" s="42">
        <f t="shared" si="8"/>
        <v>1</v>
      </c>
      <c r="R24" s="47">
        <f t="shared" si="9"/>
        <v>3.6818181818181817</v>
      </c>
    </row>
    <row r="25" spans="1:18" ht="18" customHeight="1">
      <c r="A25" s="2" t="s">
        <v>128</v>
      </c>
      <c r="B25" s="6" t="s">
        <v>107</v>
      </c>
      <c r="C25" s="38">
        <f t="shared" si="0"/>
        <v>0</v>
      </c>
      <c r="D25" s="74">
        <v>0</v>
      </c>
      <c r="E25" s="68" t="e">
        <f t="shared" si="1"/>
        <v>#DIV/0!</v>
      </c>
      <c r="F25" s="74">
        <v>0</v>
      </c>
      <c r="G25" s="42" t="e">
        <f t="shared" si="2"/>
        <v>#DIV/0!</v>
      </c>
      <c r="H25" s="74">
        <v>0</v>
      </c>
      <c r="I25" s="68" t="e">
        <f t="shared" si="3"/>
        <v>#DIV/0!</v>
      </c>
      <c r="J25" s="74">
        <v>0</v>
      </c>
      <c r="K25" s="42" t="e">
        <f t="shared" si="4"/>
        <v>#DIV/0!</v>
      </c>
      <c r="L25" s="74">
        <v>0</v>
      </c>
      <c r="M25" s="68" t="e">
        <f t="shared" si="5"/>
        <v>#DIV/0!</v>
      </c>
      <c r="N25" s="74">
        <v>0</v>
      </c>
      <c r="O25" s="42" t="e">
        <f t="shared" si="6"/>
        <v>#DIV/0!</v>
      </c>
      <c r="P25" s="35">
        <f t="shared" si="7"/>
        <v>0</v>
      </c>
      <c r="Q25" s="42" t="e">
        <f t="shared" si="8"/>
        <v>#DIV/0!</v>
      </c>
      <c r="R25" s="47" t="e">
        <f t="shared" si="9"/>
        <v>#DIV/0!</v>
      </c>
    </row>
    <row r="26" spans="1:18" ht="18" customHeight="1">
      <c r="A26" s="3" t="s">
        <v>129</v>
      </c>
      <c r="B26" s="6" t="s">
        <v>108</v>
      </c>
      <c r="C26" s="38">
        <f t="shared" si="0"/>
        <v>0</v>
      </c>
      <c r="D26" s="74">
        <v>0</v>
      </c>
      <c r="E26" s="68" t="e">
        <f t="shared" si="1"/>
        <v>#DIV/0!</v>
      </c>
      <c r="F26" s="74">
        <v>0</v>
      </c>
      <c r="G26" s="42" t="e">
        <f t="shared" si="2"/>
        <v>#DIV/0!</v>
      </c>
      <c r="H26" s="74">
        <v>0</v>
      </c>
      <c r="I26" s="68" t="e">
        <f t="shared" si="3"/>
        <v>#DIV/0!</v>
      </c>
      <c r="J26" s="74">
        <v>0</v>
      </c>
      <c r="K26" s="42" t="e">
        <f t="shared" si="4"/>
        <v>#DIV/0!</v>
      </c>
      <c r="L26" s="74">
        <v>0</v>
      </c>
      <c r="M26" s="68" t="e">
        <f t="shared" si="5"/>
        <v>#DIV/0!</v>
      </c>
      <c r="N26" s="74">
        <v>0</v>
      </c>
      <c r="O26" s="42" t="e">
        <f t="shared" si="6"/>
        <v>#DIV/0!</v>
      </c>
      <c r="P26" s="35">
        <f t="shared" si="7"/>
        <v>0</v>
      </c>
      <c r="Q26" s="42" t="e">
        <f t="shared" si="8"/>
        <v>#DIV/0!</v>
      </c>
      <c r="R26" s="47" t="e">
        <f t="shared" si="9"/>
        <v>#DIV/0!</v>
      </c>
    </row>
    <row r="27" spans="1:18" ht="18" customHeight="1">
      <c r="A27" s="248" t="s">
        <v>130</v>
      </c>
      <c r="B27" s="6" t="s">
        <v>123</v>
      </c>
      <c r="C27" s="38">
        <f t="shared" si="0"/>
        <v>0</v>
      </c>
      <c r="D27" s="74">
        <v>0</v>
      </c>
      <c r="E27" s="68" t="e">
        <f t="shared" si="1"/>
        <v>#DIV/0!</v>
      </c>
      <c r="F27" s="74">
        <v>0</v>
      </c>
      <c r="G27" s="42" t="e">
        <f t="shared" si="2"/>
        <v>#DIV/0!</v>
      </c>
      <c r="H27" s="74">
        <v>0</v>
      </c>
      <c r="I27" s="68" t="e">
        <f t="shared" si="3"/>
        <v>#DIV/0!</v>
      </c>
      <c r="J27" s="74">
        <v>0</v>
      </c>
      <c r="K27" s="42" t="e">
        <f t="shared" si="4"/>
        <v>#DIV/0!</v>
      </c>
      <c r="L27" s="74">
        <v>0</v>
      </c>
      <c r="M27" s="68" t="e">
        <f t="shared" si="5"/>
        <v>#DIV/0!</v>
      </c>
      <c r="N27" s="74">
        <v>0</v>
      </c>
      <c r="O27" s="42" t="e">
        <f t="shared" si="6"/>
        <v>#DIV/0!</v>
      </c>
      <c r="P27" s="35">
        <f t="shared" si="7"/>
        <v>0</v>
      </c>
      <c r="Q27" s="42" t="e">
        <f t="shared" si="8"/>
        <v>#DIV/0!</v>
      </c>
      <c r="R27" s="47" t="e">
        <f t="shared" si="9"/>
        <v>#DIV/0!</v>
      </c>
    </row>
    <row r="28" spans="1:18" ht="18" customHeight="1">
      <c r="A28" s="2" t="s">
        <v>131</v>
      </c>
      <c r="B28" s="6" t="s">
        <v>124</v>
      </c>
      <c r="C28" s="38">
        <f t="shared" si="0"/>
        <v>0</v>
      </c>
      <c r="D28" s="74">
        <v>0</v>
      </c>
      <c r="E28" s="68" t="e">
        <f t="shared" si="1"/>
        <v>#DIV/0!</v>
      </c>
      <c r="F28" s="74">
        <v>0</v>
      </c>
      <c r="G28" s="42" t="e">
        <f t="shared" si="2"/>
        <v>#DIV/0!</v>
      </c>
      <c r="H28" s="74">
        <v>0</v>
      </c>
      <c r="I28" s="68" t="e">
        <f t="shared" si="3"/>
        <v>#DIV/0!</v>
      </c>
      <c r="J28" s="74">
        <v>0</v>
      </c>
      <c r="K28" s="42" t="e">
        <f t="shared" si="4"/>
        <v>#DIV/0!</v>
      </c>
      <c r="L28" s="74">
        <v>0</v>
      </c>
      <c r="M28" s="68" t="e">
        <f t="shared" si="5"/>
        <v>#DIV/0!</v>
      </c>
      <c r="N28" s="74">
        <v>0</v>
      </c>
      <c r="O28" s="42" t="e">
        <f t="shared" si="6"/>
        <v>#DIV/0!</v>
      </c>
      <c r="P28" s="35">
        <f t="shared" si="7"/>
        <v>0</v>
      </c>
      <c r="Q28" s="42" t="e">
        <f t="shared" si="8"/>
        <v>#DIV/0!</v>
      </c>
      <c r="R28" s="47" t="e">
        <f t="shared" si="9"/>
        <v>#DIV/0!</v>
      </c>
    </row>
    <row r="29" spans="1:18" ht="18" customHeight="1">
      <c r="A29" s="3" t="s">
        <v>132</v>
      </c>
      <c r="B29" s="6" t="s">
        <v>125</v>
      </c>
      <c r="C29" s="38">
        <f t="shared" si="0"/>
        <v>0</v>
      </c>
      <c r="D29" s="74">
        <v>0</v>
      </c>
      <c r="E29" s="68" t="e">
        <f t="shared" si="1"/>
        <v>#DIV/0!</v>
      </c>
      <c r="F29" s="74">
        <v>0</v>
      </c>
      <c r="G29" s="42" t="e">
        <f t="shared" si="2"/>
        <v>#DIV/0!</v>
      </c>
      <c r="H29" s="74">
        <v>0</v>
      </c>
      <c r="I29" s="68" t="e">
        <f t="shared" si="3"/>
        <v>#DIV/0!</v>
      </c>
      <c r="J29" s="74">
        <v>0</v>
      </c>
      <c r="K29" s="42" t="e">
        <f t="shared" si="4"/>
        <v>#DIV/0!</v>
      </c>
      <c r="L29" s="74">
        <v>0</v>
      </c>
      <c r="M29" s="68" t="e">
        <f t="shared" si="5"/>
        <v>#DIV/0!</v>
      </c>
      <c r="N29" s="74">
        <v>0</v>
      </c>
      <c r="O29" s="42" t="e">
        <f t="shared" si="6"/>
        <v>#DIV/0!</v>
      </c>
      <c r="P29" s="35">
        <f t="shared" si="7"/>
        <v>0</v>
      </c>
      <c r="Q29" s="42" t="e">
        <f t="shared" si="8"/>
        <v>#DIV/0!</v>
      </c>
      <c r="R29" s="47" t="e">
        <f t="shared" si="9"/>
        <v>#DIV/0!</v>
      </c>
    </row>
    <row r="30" spans="1:18" ht="18" customHeight="1" thickBot="1">
      <c r="A30" s="2" t="s">
        <v>133</v>
      </c>
      <c r="B30" s="5" t="s">
        <v>126</v>
      </c>
      <c r="C30" s="38">
        <f t="shared" si="0"/>
        <v>0</v>
      </c>
      <c r="D30" s="125">
        <v>0</v>
      </c>
      <c r="E30" s="68" t="e">
        <f t="shared" si="1"/>
        <v>#DIV/0!</v>
      </c>
      <c r="F30" s="125">
        <v>0</v>
      </c>
      <c r="G30" s="42" t="e">
        <f t="shared" si="2"/>
        <v>#DIV/0!</v>
      </c>
      <c r="H30" s="125">
        <v>0</v>
      </c>
      <c r="I30" s="68" t="e">
        <f t="shared" si="3"/>
        <v>#DIV/0!</v>
      </c>
      <c r="J30" s="125">
        <v>0</v>
      </c>
      <c r="K30" s="42" t="e">
        <f t="shared" si="4"/>
        <v>#DIV/0!</v>
      </c>
      <c r="L30" s="125">
        <v>0</v>
      </c>
      <c r="M30" s="68" t="e">
        <f t="shared" si="5"/>
        <v>#DIV/0!</v>
      </c>
      <c r="N30" s="125">
        <v>0</v>
      </c>
      <c r="O30" s="42" t="e">
        <f t="shared" si="6"/>
        <v>#DIV/0!</v>
      </c>
      <c r="P30" s="35">
        <f t="shared" si="7"/>
        <v>0</v>
      </c>
      <c r="Q30" s="42" t="e">
        <f t="shared" si="8"/>
        <v>#DIV/0!</v>
      </c>
      <c r="R30" s="47" t="e">
        <f t="shared" si="9"/>
        <v>#DIV/0!</v>
      </c>
    </row>
    <row r="31" spans="1:18" s="21" customFormat="1" ht="21" customHeight="1" thickBot="1">
      <c r="A31" s="281" t="s">
        <v>35</v>
      </c>
      <c r="B31" s="282"/>
      <c r="C31" s="31">
        <f>SUM(C6:C30)</f>
        <v>594</v>
      </c>
      <c r="D31" s="32">
        <f>SUM(D6:D30)</f>
        <v>9</v>
      </c>
      <c r="E31" s="28">
        <f>D31/C31</f>
        <v>0.015151515151515152</v>
      </c>
      <c r="F31" s="33">
        <f>SUM(F6:F30)</f>
        <v>134</v>
      </c>
      <c r="G31" s="29">
        <f>F31/C31</f>
        <v>0.2255892255892256</v>
      </c>
      <c r="H31" s="33">
        <f>SUM(H6:H30)</f>
        <v>210</v>
      </c>
      <c r="I31" s="28">
        <f>H31/C31</f>
        <v>0.35353535353535354</v>
      </c>
      <c r="J31" s="33">
        <f>SUM(J6:J30)</f>
        <v>147</v>
      </c>
      <c r="K31" s="29">
        <f>J31/C31</f>
        <v>0.2474747474747475</v>
      </c>
      <c r="L31" s="33">
        <f>SUM(L6:L30)</f>
        <v>87</v>
      </c>
      <c r="M31" s="28">
        <f>L31/C31</f>
        <v>0.14646464646464646</v>
      </c>
      <c r="N31" s="33">
        <f>SUM(N6:N30)</f>
        <v>7</v>
      </c>
      <c r="O31" s="29">
        <f>N31/C31</f>
        <v>0.011784511784511785</v>
      </c>
      <c r="P31" s="34">
        <f>SUM(P6:P30)</f>
        <v>585</v>
      </c>
      <c r="Q31" s="29">
        <f>P31/C31</f>
        <v>0.9848484848484849</v>
      </c>
      <c r="R31" s="30">
        <f>(D31*1+F31*2+H31*3+J31*4+L31*5+N31*6)/C31</f>
        <v>3.31986531986532</v>
      </c>
    </row>
    <row r="32" spans="1:18" ht="12" customHeight="1">
      <c r="A32" s="1"/>
      <c r="B32" s="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4" customHeight="1">
      <c r="A33" s="1"/>
      <c r="B33" s="10" t="s">
        <v>78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35.25" customHeight="1" thickBot="1">
      <c r="A34" s="1"/>
      <c r="B34" s="10" t="s">
        <v>77</v>
      </c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" customHeight="1">
      <c r="A35" s="260" t="s">
        <v>0</v>
      </c>
      <c r="B35" s="260" t="s">
        <v>1</v>
      </c>
      <c r="C35" s="260" t="s">
        <v>121</v>
      </c>
      <c r="D35" s="279" t="s">
        <v>49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80"/>
      <c r="P35" s="274" t="s">
        <v>7</v>
      </c>
      <c r="Q35" s="276" t="s">
        <v>47</v>
      </c>
      <c r="R35" s="260" t="s">
        <v>48</v>
      </c>
    </row>
    <row r="36" spans="1:18" ht="24" customHeight="1" thickBot="1">
      <c r="A36" s="273"/>
      <c r="B36" s="273"/>
      <c r="C36" s="273"/>
      <c r="D36" s="14" t="s">
        <v>2</v>
      </c>
      <c r="E36" s="15" t="s">
        <v>47</v>
      </c>
      <c r="F36" s="15" t="s">
        <v>119</v>
      </c>
      <c r="G36" s="16" t="s">
        <v>47</v>
      </c>
      <c r="H36" s="15" t="s">
        <v>3</v>
      </c>
      <c r="I36" s="15" t="s">
        <v>47</v>
      </c>
      <c r="J36" s="15" t="s">
        <v>4</v>
      </c>
      <c r="K36" s="16" t="s">
        <v>47</v>
      </c>
      <c r="L36" s="15" t="s">
        <v>5</v>
      </c>
      <c r="M36" s="15" t="s">
        <v>47</v>
      </c>
      <c r="N36" s="15" t="s">
        <v>6</v>
      </c>
      <c r="O36" s="16" t="s">
        <v>47</v>
      </c>
      <c r="P36" s="275"/>
      <c r="Q36" s="277"/>
      <c r="R36" s="273"/>
    </row>
    <row r="37" spans="1:18" ht="18" customHeight="1">
      <c r="A37" s="4" t="s">
        <v>8</v>
      </c>
      <c r="B37" s="7" t="s">
        <v>9</v>
      </c>
      <c r="C37" s="309">
        <f>C6</f>
        <v>221</v>
      </c>
      <c r="D37" s="299">
        <f>D6</f>
        <v>5</v>
      </c>
      <c r="E37" s="300">
        <f>D37/C37</f>
        <v>0.02262443438914027</v>
      </c>
      <c r="F37" s="41">
        <f>F6</f>
        <v>51</v>
      </c>
      <c r="G37" s="301">
        <f>F37/C37</f>
        <v>0.23076923076923078</v>
      </c>
      <c r="H37" s="41">
        <f>H6</f>
        <v>88</v>
      </c>
      <c r="I37" s="300">
        <f>H37/C37</f>
        <v>0.39819004524886875</v>
      </c>
      <c r="J37" s="41">
        <f>J6</f>
        <v>52</v>
      </c>
      <c r="K37" s="301">
        <f>J37/C37</f>
        <v>0.23529411764705882</v>
      </c>
      <c r="L37" s="41">
        <f>L6</f>
        <v>24</v>
      </c>
      <c r="M37" s="300">
        <f>L37/C37</f>
        <v>0.1085972850678733</v>
      </c>
      <c r="N37" s="41">
        <f>N6</f>
        <v>1</v>
      </c>
      <c r="O37" s="42">
        <f>N37/C37</f>
        <v>0.004524886877828055</v>
      </c>
      <c r="P37" s="35">
        <f>C37-D37</f>
        <v>216</v>
      </c>
      <c r="Q37" s="42">
        <f>P37/C37</f>
        <v>0.9773755656108597</v>
      </c>
      <c r="R37" s="43">
        <f>(D37*1+F37*2+H37*3+J37*4+L37*5+N37*6)/C37</f>
        <v>3.1900452488687785</v>
      </c>
    </row>
    <row r="38" spans="1:18" ht="24" customHeight="1">
      <c r="A38" s="2" t="s">
        <v>10</v>
      </c>
      <c r="B38" s="17" t="s">
        <v>55</v>
      </c>
      <c r="C38" s="310">
        <f aca="true" t="shared" si="10" ref="C38:D61">C7</f>
        <v>0</v>
      </c>
      <c r="D38" s="303">
        <f t="shared" si="10"/>
        <v>0</v>
      </c>
      <c r="E38" s="26" t="e">
        <f>D38/C38</f>
        <v>#DIV/0!</v>
      </c>
      <c r="F38" s="46">
        <f aca="true" t="shared" si="11" ref="F38:F61">F7</f>
        <v>0</v>
      </c>
      <c r="G38" s="63" t="e">
        <f>F38/C38</f>
        <v>#DIV/0!</v>
      </c>
      <c r="H38" s="46">
        <f aca="true" t="shared" si="12" ref="H38:H61">H7</f>
        <v>0</v>
      </c>
      <c r="I38" s="26" t="e">
        <f>H38/C38</f>
        <v>#DIV/0!</v>
      </c>
      <c r="J38" s="46">
        <f aca="true" t="shared" si="13" ref="J38:J61">J7</f>
        <v>0</v>
      </c>
      <c r="K38" s="63" t="e">
        <f>J38/C38</f>
        <v>#DIV/0!</v>
      </c>
      <c r="L38" s="46">
        <f aca="true" t="shared" si="14" ref="L38:L61">L7</f>
        <v>0</v>
      </c>
      <c r="M38" s="26" t="e">
        <f>L38/C38</f>
        <v>#DIV/0!</v>
      </c>
      <c r="N38" s="46">
        <f aca="true" t="shared" si="15" ref="N38:N61">N7</f>
        <v>0</v>
      </c>
      <c r="O38" s="42" t="e">
        <f>N38/C38</f>
        <v>#DIV/0!</v>
      </c>
      <c r="P38" s="35">
        <f>C38-D38</f>
        <v>0</v>
      </c>
      <c r="Q38" s="42" t="e">
        <f>P38/C38</f>
        <v>#DIV/0!</v>
      </c>
      <c r="R38" s="47" t="e">
        <f>(D38*1+F38*2+H38*3+J38*4+L38*5+N38*6)/C38</f>
        <v>#DIV/0!</v>
      </c>
    </row>
    <row r="39" spans="1:18" ht="18" customHeight="1">
      <c r="A39" s="3" t="s">
        <v>12</v>
      </c>
      <c r="B39" s="6" t="s">
        <v>21</v>
      </c>
      <c r="C39" s="310">
        <f t="shared" si="10"/>
        <v>138</v>
      </c>
      <c r="D39" s="303">
        <f t="shared" si="10"/>
        <v>0</v>
      </c>
      <c r="E39" s="26">
        <f aca="true" t="shared" si="16" ref="E39:E61">D39/C39</f>
        <v>0</v>
      </c>
      <c r="F39" s="46">
        <f t="shared" si="11"/>
        <v>28</v>
      </c>
      <c r="G39" s="63">
        <f aca="true" t="shared" si="17" ref="G39:G61">F39/C39</f>
        <v>0.2028985507246377</v>
      </c>
      <c r="H39" s="46">
        <f t="shared" si="12"/>
        <v>51</v>
      </c>
      <c r="I39" s="26">
        <f aca="true" t="shared" si="18" ref="I39:I61">H39/C39</f>
        <v>0.3695652173913043</v>
      </c>
      <c r="J39" s="46">
        <f t="shared" si="13"/>
        <v>36</v>
      </c>
      <c r="K39" s="63">
        <f aca="true" t="shared" si="19" ref="K39:K61">J39/C39</f>
        <v>0.2608695652173913</v>
      </c>
      <c r="L39" s="46">
        <f t="shared" si="14"/>
        <v>21</v>
      </c>
      <c r="M39" s="26">
        <f aca="true" t="shared" si="20" ref="M39:M61">L39/C39</f>
        <v>0.15217391304347827</v>
      </c>
      <c r="N39" s="46">
        <f t="shared" si="15"/>
        <v>2</v>
      </c>
      <c r="O39" s="42">
        <f aca="true" t="shared" si="21" ref="O39:O61">N39/C39</f>
        <v>0.014492753623188406</v>
      </c>
      <c r="P39" s="35">
        <f aca="true" t="shared" si="22" ref="P39:P61">C39-D39</f>
        <v>138</v>
      </c>
      <c r="Q39" s="42">
        <f aca="true" t="shared" si="23" ref="Q39:Q61">P39/C39</f>
        <v>1</v>
      </c>
      <c r="R39" s="47">
        <f aca="true" t="shared" si="24" ref="R39:R61">(D39*1+F39*2+H39*3+J39*4+L39*5+N39*6)/C39</f>
        <v>3.4057971014492754</v>
      </c>
    </row>
    <row r="40" spans="1:18" ht="18" customHeight="1">
      <c r="A40" s="2" t="s">
        <v>14</v>
      </c>
      <c r="B40" s="6" t="s">
        <v>27</v>
      </c>
      <c r="C40" s="310">
        <f t="shared" si="10"/>
        <v>0</v>
      </c>
      <c r="D40" s="303">
        <f t="shared" si="10"/>
        <v>0</v>
      </c>
      <c r="E40" s="26" t="e">
        <f t="shared" si="16"/>
        <v>#DIV/0!</v>
      </c>
      <c r="F40" s="46">
        <f t="shared" si="11"/>
        <v>0</v>
      </c>
      <c r="G40" s="63" t="e">
        <f t="shared" si="17"/>
        <v>#DIV/0!</v>
      </c>
      <c r="H40" s="46">
        <f t="shared" si="12"/>
        <v>0</v>
      </c>
      <c r="I40" s="26" t="e">
        <f t="shared" si="18"/>
        <v>#DIV/0!</v>
      </c>
      <c r="J40" s="46">
        <f t="shared" si="13"/>
        <v>0</v>
      </c>
      <c r="K40" s="63" t="e">
        <f t="shared" si="19"/>
        <v>#DIV/0!</v>
      </c>
      <c r="L40" s="46">
        <f t="shared" si="14"/>
        <v>0</v>
      </c>
      <c r="M40" s="26" t="e">
        <f t="shared" si="20"/>
        <v>#DIV/0!</v>
      </c>
      <c r="N40" s="46">
        <f t="shared" si="15"/>
        <v>0</v>
      </c>
      <c r="O40" s="42" t="e">
        <f t="shared" si="21"/>
        <v>#DIV/0!</v>
      </c>
      <c r="P40" s="35">
        <f t="shared" si="22"/>
        <v>0</v>
      </c>
      <c r="Q40" s="42" t="e">
        <f t="shared" si="23"/>
        <v>#DIV/0!</v>
      </c>
      <c r="R40" s="47" t="e">
        <f t="shared" si="24"/>
        <v>#DIV/0!</v>
      </c>
    </row>
    <row r="41" spans="1:18" ht="18" customHeight="1">
      <c r="A41" s="3" t="s">
        <v>15</v>
      </c>
      <c r="B41" s="17" t="s">
        <v>117</v>
      </c>
      <c r="C41" s="310">
        <f t="shared" si="10"/>
        <v>0</v>
      </c>
      <c r="D41" s="303">
        <f t="shared" si="10"/>
        <v>0</v>
      </c>
      <c r="E41" s="26" t="e">
        <f t="shared" si="16"/>
        <v>#DIV/0!</v>
      </c>
      <c r="F41" s="46">
        <f t="shared" si="11"/>
        <v>0</v>
      </c>
      <c r="G41" s="63" t="e">
        <f t="shared" si="17"/>
        <v>#DIV/0!</v>
      </c>
      <c r="H41" s="46">
        <f t="shared" si="12"/>
        <v>0</v>
      </c>
      <c r="I41" s="26" t="e">
        <f t="shared" si="18"/>
        <v>#DIV/0!</v>
      </c>
      <c r="J41" s="46">
        <f t="shared" si="13"/>
        <v>0</v>
      </c>
      <c r="K41" s="63" t="e">
        <f t="shared" si="19"/>
        <v>#DIV/0!</v>
      </c>
      <c r="L41" s="46">
        <f t="shared" si="14"/>
        <v>0</v>
      </c>
      <c r="M41" s="26" t="e">
        <f t="shared" si="20"/>
        <v>#DIV/0!</v>
      </c>
      <c r="N41" s="46">
        <f t="shared" si="15"/>
        <v>0</v>
      </c>
      <c r="O41" s="42" t="e">
        <f t="shared" si="21"/>
        <v>#DIV/0!</v>
      </c>
      <c r="P41" s="35">
        <f t="shared" si="22"/>
        <v>0</v>
      </c>
      <c r="Q41" s="42" t="e">
        <f t="shared" si="23"/>
        <v>#DIV/0!</v>
      </c>
      <c r="R41" s="47" t="e">
        <f t="shared" si="24"/>
        <v>#DIV/0!</v>
      </c>
    </row>
    <row r="42" spans="1:18" ht="18" customHeight="1">
      <c r="A42" s="2" t="s">
        <v>17</v>
      </c>
      <c r="B42" s="6" t="s">
        <v>29</v>
      </c>
      <c r="C42" s="310">
        <f t="shared" si="10"/>
        <v>1</v>
      </c>
      <c r="D42" s="303">
        <f t="shared" si="10"/>
        <v>0</v>
      </c>
      <c r="E42" s="26">
        <f t="shared" si="16"/>
        <v>0</v>
      </c>
      <c r="F42" s="46">
        <f t="shared" si="11"/>
        <v>0</v>
      </c>
      <c r="G42" s="63">
        <f t="shared" si="17"/>
        <v>0</v>
      </c>
      <c r="H42" s="46">
        <f t="shared" si="12"/>
        <v>0</v>
      </c>
      <c r="I42" s="26">
        <f t="shared" si="18"/>
        <v>0</v>
      </c>
      <c r="J42" s="46">
        <f t="shared" si="13"/>
        <v>0</v>
      </c>
      <c r="K42" s="63">
        <f t="shared" si="19"/>
        <v>0</v>
      </c>
      <c r="L42" s="46">
        <f t="shared" si="14"/>
        <v>0</v>
      </c>
      <c r="M42" s="26">
        <f t="shared" si="20"/>
        <v>0</v>
      </c>
      <c r="N42" s="46">
        <f t="shared" si="15"/>
        <v>1</v>
      </c>
      <c r="O42" s="42">
        <f t="shared" si="21"/>
        <v>1</v>
      </c>
      <c r="P42" s="35">
        <f t="shared" si="22"/>
        <v>1</v>
      </c>
      <c r="Q42" s="42">
        <f t="shared" si="23"/>
        <v>1</v>
      </c>
      <c r="R42" s="47">
        <f t="shared" si="24"/>
        <v>6</v>
      </c>
    </row>
    <row r="43" spans="1:18" ht="18" customHeight="1">
      <c r="A43" s="3" t="s">
        <v>18</v>
      </c>
      <c r="B43" s="6" t="s">
        <v>31</v>
      </c>
      <c r="C43" s="310">
        <f t="shared" si="10"/>
        <v>0</v>
      </c>
      <c r="D43" s="303">
        <f t="shared" si="10"/>
        <v>0</v>
      </c>
      <c r="E43" s="26" t="e">
        <f t="shared" si="16"/>
        <v>#DIV/0!</v>
      </c>
      <c r="F43" s="46">
        <f t="shared" si="11"/>
        <v>0</v>
      </c>
      <c r="G43" s="63" t="e">
        <f t="shared" si="17"/>
        <v>#DIV/0!</v>
      </c>
      <c r="H43" s="46">
        <f t="shared" si="12"/>
        <v>0</v>
      </c>
      <c r="I43" s="26" t="e">
        <f t="shared" si="18"/>
        <v>#DIV/0!</v>
      </c>
      <c r="J43" s="46">
        <f t="shared" si="13"/>
        <v>0</v>
      </c>
      <c r="K43" s="63" t="e">
        <f t="shared" si="19"/>
        <v>#DIV/0!</v>
      </c>
      <c r="L43" s="46">
        <f t="shared" si="14"/>
        <v>0</v>
      </c>
      <c r="M43" s="26" t="e">
        <f t="shared" si="20"/>
        <v>#DIV/0!</v>
      </c>
      <c r="N43" s="46">
        <f t="shared" si="15"/>
        <v>0</v>
      </c>
      <c r="O43" s="42" t="e">
        <f t="shared" si="21"/>
        <v>#DIV/0!</v>
      </c>
      <c r="P43" s="35">
        <f t="shared" si="22"/>
        <v>0</v>
      </c>
      <c r="Q43" s="42" t="e">
        <f t="shared" si="23"/>
        <v>#DIV/0!</v>
      </c>
      <c r="R43" s="47" t="e">
        <f t="shared" si="24"/>
        <v>#DIV/0!</v>
      </c>
    </row>
    <row r="44" spans="1:18" ht="18" customHeight="1">
      <c r="A44" s="2" t="s">
        <v>20</v>
      </c>
      <c r="B44" s="6" t="s">
        <v>23</v>
      </c>
      <c r="C44" s="310">
        <f t="shared" si="10"/>
        <v>19</v>
      </c>
      <c r="D44" s="303">
        <f t="shared" si="10"/>
        <v>0</v>
      </c>
      <c r="E44" s="26">
        <f t="shared" si="16"/>
        <v>0</v>
      </c>
      <c r="F44" s="46">
        <f t="shared" si="11"/>
        <v>1</v>
      </c>
      <c r="G44" s="63">
        <f t="shared" si="17"/>
        <v>0.05263157894736842</v>
      </c>
      <c r="H44" s="46">
        <f t="shared" si="12"/>
        <v>7</v>
      </c>
      <c r="I44" s="26">
        <f t="shared" si="18"/>
        <v>0.3684210526315789</v>
      </c>
      <c r="J44" s="46">
        <f t="shared" si="13"/>
        <v>6</v>
      </c>
      <c r="K44" s="63">
        <f t="shared" si="19"/>
        <v>0.3157894736842105</v>
      </c>
      <c r="L44" s="46">
        <f t="shared" si="14"/>
        <v>5</v>
      </c>
      <c r="M44" s="26">
        <f t="shared" si="20"/>
        <v>0.2631578947368421</v>
      </c>
      <c r="N44" s="46">
        <f t="shared" si="15"/>
        <v>0</v>
      </c>
      <c r="O44" s="42">
        <f t="shared" si="21"/>
        <v>0</v>
      </c>
      <c r="P44" s="35">
        <f t="shared" si="22"/>
        <v>19</v>
      </c>
      <c r="Q44" s="42">
        <f t="shared" si="23"/>
        <v>1</v>
      </c>
      <c r="R44" s="47">
        <f t="shared" si="24"/>
        <v>3.789473684210526</v>
      </c>
    </row>
    <row r="45" spans="1:18" ht="18" customHeight="1">
      <c r="A45" s="3" t="s">
        <v>22</v>
      </c>
      <c r="B45" s="6" t="s">
        <v>25</v>
      </c>
      <c r="C45" s="310">
        <f t="shared" si="10"/>
        <v>29</v>
      </c>
      <c r="D45" s="303">
        <f t="shared" si="10"/>
        <v>3</v>
      </c>
      <c r="E45" s="26">
        <f t="shared" si="16"/>
        <v>0.10344827586206896</v>
      </c>
      <c r="F45" s="46">
        <f t="shared" si="11"/>
        <v>10</v>
      </c>
      <c r="G45" s="63">
        <f t="shared" si="17"/>
        <v>0.3448275862068966</v>
      </c>
      <c r="H45" s="46">
        <f t="shared" si="12"/>
        <v>8</v>
      </c>
      <c r="I45" s="26">
        <f t="shared" si="18"/>
        <v>0.27586206896551724</v>
      </c>
      <c r="J45" s="46">
        <f t="shared" si="13"/>
        <v>6</v>
      </c>
      <c r="K45" s="63">
        <f t="shared" si="19"/>
        <v>0.20689655172413793</v>
      </c>
      <c r="L45" s="46">
        <f t="shared" si="14"/>
        <v>2</v>
      </c>
      <c r="M45" s="26">
        <f t="shared" si="20"/>
        <v>0.06896551724137931</v>
      </c>
      <c r="N45" s="46">
        <f t="shared" si="15"/>
        <v>0</v>
      </c>
      <c r="O45" s="42">
        <f t="shared" si="21"/>
        <v>0</v>
      </c>
      <c r="P45" s="35">
        <f t="shared" si="22"/>
        <v>26</v>
      </c>
      <c r="Q45" s="42">
        <f t="shared" si="23"/>
        <v>0.896551724137931</v>
      </c>
      <c r="R45" s="47">
        <f t="shared" si="24"/>
        <v>2.793103448275862</v>
      </c>
    </row>
    <row r="46" spans="1:18" ht="18" customHeight="1">
      <c r="A46" s="2" t="s">
        <v>24</v>
      </c>
      <c r="B46" s="6" t="s">
        <v>118</v>
      </c>
      <c r="C46" s="310">
        <f t="shared" si="10"/>
        <v>0</v>
      </c>
      <c r="D46" s="303">
        <f t="shared" si="10"/>
        <v>0</v>
      </c>
      <c r="E46" s="26" t="e">
        <f t="shared" si="16"/>
        <v>#DIV/0!</v>
      </c>
      <c r="F46" s="46">
        <f t="shared" si="11"/>
        <v>0</v>
      </c>
      <c r="G46" s="63" t="e">
        <f t="shared" si="17"/>
        <v>#DIV/0!</v>
      </c>
      <c r="H46" s="46">
        <f t="shared" si="12"/>
        <v>0</v>
      </c>
      <c r="I46" s="26" t="e">
        <f t="shared" si="18"/>
        <v>#DIV/0!</v>
      </c>
      <c r="J46" s="46">
        <f t="shared" si="13"/>
        <v>0</v>
      </c>
      <c r="K46" s="63" t="e">
        <f t="shared" si="19"/>
        <v>#DIV/0!</v>
      </c>
      <c r="L46" s="46">
        <f t="shared" si="14"/>
        <v>0</v>
      </c>
      <c r="M46" s="26" t="e">
        <f t="shared" si="20"/>
        <v>#DIV/0!</v>
      </c>
      <c r="N46" s="46">
        <f t="shared" si="15"/>
        <v>0</v>
      </c>
      <c r="O46" s="42" t="e">
        <f t="shared" si="21"/>
        <v>#DIV/0!</v>
      </c>
      <c r="P46" s="35">
        <f t="shared" si="22"/>
        <v>0</v>
      </c>
      <c r="Q46" s="42" t="e">
        <f t="shared" si="23"/>
        <v>#DIV/0!</v>
      </c>
      <c r="R46" s="47" t="e">
        <f t="shared" si="24"/>
        <v>#DIV/0!</v>
      </c>
    </row>
    <row r="47" spans="1:18" ht="18" customHeight="1">
      <c r="A47" s="3" t="s">
        <v>26</v>
      </c>
      <c r="B47" s="6" t="s">
        <v>33</v>
      </c>
      <c r="C47" s="310">
        <f t="shared" si="10"/>
        <v>0</v>
      </c>
      <c r="D47" s="303">
        <f t="shared" si="10"/>
        <v>0</v>
      </c>
      <c r="E47" s="26" t="e">
        <f t="shared" si="16"/>
        <v>#DIV/0!</v>
      </c>
      <c r="F47" s="46">
        <f t="shared" si="11"/>
        <v>0</v>
      </c>
      <c r="G47" s="63" t="e">
        <f t="shared" si="17"/>
        <v>#DIV/0!</v>
      </c>
      <c r="H47" s="46">
        <f t="shared" si="12"/>
        <v>0</v>
      </c>
      <c r="I47" s="26" t="e">
        <f t="shared" si="18"/>
        <v>#DIV/0!</v>
      </c>
      <c r="J47" s="46">
        <f t="shared" si="13"/>
        <v>0</v>
      </c>
      <c r="K47" s="63" t="e">
        <f t="shared" si="19"/>
        <v>#DIV/0!</v>
      </c>
      <c r="L47" s="46">
        <f t="shared" si="14"/>
        <v>0</v>
      </c>
      <c r="M47" s="26" t="e">
        <f t="shared" si="20"/>
        <v>#DIV/0!</v>
      </c>
      <c r="N47" s="46">
        <f t="shared" si="15"/>
        <v>0</v>
      </c>
      <c r="O47" s="42" t="e">
        <f t="shared" si="21"/>
        <v>#DIV/0!</v>
      </c>
      <c r="P47" s="35">
        <f t="shared" si="22"/>
        <v>0</v>
      </c>
      <c r="Q47" s="42" t="e">
        <f t="shared" si="23"/>
        <v>#DIV/0!</v>
      </c>
      <c r="R47" s="47" t="e">
        <f t="shared" si="24"/>
        <v>#DIV/0!</v>
      </c>
    </row>
    <row r="48" spans="1:18" ht="18" customHeight="1">
      <c r="A48" s="2" t="s">
        <v>28</v>
      </c>
      <c r="B48" s="6" t="s">
        <v>13</v>
      </c>
      <c r="C48" s="310">
        <f t="shared" si="10"/>
        <v>25</v>
      </c>
      <c r="D48" s="303">
        <f t="shared" si="10"/>
        <v>0</v>
      </c>
      <c r="E48" s="26">
        <f t="shared" si="16"/>
        <v>0</v>
      </c>
      <c r="F48" s="46">
        <f t="shared" si="11"/>
        <v>9</v>
      </c>
      <c r="G48" s="63">
        <f t="shared" si="17"/>
        <v>0.36</v>
      </c>
      <c r="H48" s="46">
        <f t="shared" si="12"/>
        <v>11</v>
      </c>
      <c r="I48" s="26">
        <f t="shared" si="18"/>
        <v>0.44</v>
      </c>
      <c r="J48" s="46">
        <f t="shared" si="13"/>
        <v>2</v>
      </c>
      <c r="K48" s="63">
        <f t="shared" si="19"/>
        <v>0.08</v>
      </c>
      <c r="L48" s="46">
        <f t="shared" si="14"/>
        <v>3</v>
      </c>
      <c r="M48" s="26">
        <f t="shared" si="20"/>
        <v>0.12</v>
      </c>
      <c r="N48" s="46">
        <f t="shared" si="15"/>
        <v>0</v>
      </c>
      <c r="O48" s="42">
        <f t="shared" si="21"/>
        <v>0</v>
      </c>
      <c r="P48" s="35">
        <f t="shared" si="22"/>
        <v>25</v>
      </c>
      <c r="Q48" s="42">
        <f t="shared" si="23"/>
        <v>1</v>
      </c>
      <c r="R48" s="47">
        <f t="shared" si="24"/>
        <v>2.96</v>
      </c>
    </row>
    <row r="49" spans="1:18" ht="18" customHeight="1">
      <c r="A49" s="3" t="s">
        <v>30</v>
      </c>
      <c r="B49" s="6" t="s">
        <v>16</v>
      </c>
      <c r="C49" s="310">
        <f t="shared" si="10"/>
        <v>41</v>
      </c>
      <c r="D49" s="303">
        <f t="shared" si="10"/>
        <v>1</v>
      </c>
      <c r="E49" s="26">
        <f t="shared" si="16"/>
        <v>0.024390243902439025</v>
      </c>
      <c r="F49" s="46">
        <f t="shared" si="11"/>
        <v>18</v>
      </c>
      <c r="G49" s="63">
        <f t="shared" si="17"/>
        <v>0.43902439024390244</v>
      </c>
      <c r="H49" s="46">
        <f t="shared" si="12"/>
        <v>16</v>
      </c>
      <c r="I49" s="26">
        <f t="shared" si="18"/>
        <v>0.3902439024390244</v>
      </c>
      <c r="J49" s="46">
        <f t="shared" si="13"/>
        <v>5</v>
      </c>
      <c r="K49" s="63">
        <f t="shared" si="19"/>
        <v>0.12195121951219512</v>
      </c>
      <c r="L49" s="46">
        <f t="shared" si="14"/>
        <v>1</v>
      </c>
      <c r="M49" s="26">
        <f t="shared" si="20"/>
        <v>0.024390243902439025</v>
      </c>
      <c r="N49" s="46">
        <f t="shared" si="15"/>
        <v>0</v>
      </c>
      <c r="O49" s="42">
        <f t="shared" si="21"/>
        <v>0</v>
      </c>
      <c r="P49" s="35">
        <f t="shared" si="22"/>
        <v>40</v>
      </c>
      <c r="Q49" s="42">
        <f t="shared" si="23"/>
        <v>0.975609756097561</v>
      </c>
      <c r="R49" s="47">
        <f t="shared" si="24"/>
        <v>2.682926829268293</v>
      </c>
    </row>
    <row r="50" spans="1:18" ht="18" customHeight="1">
      <c r="A50" s="2" t="s">
        <v>32</v>
      </c>
      <c r="B50" s="6" t="s">
        <v>102</v>
      </c>
      <c r="C50" s="310">
        <f t="shared" si="10"/>
        <v>25</v>
      </c>
      <c r="D50" s="303">
        <f t="shared" si="10"/>
        <v>0</v>
      </c>
      <c r="E50" s="26">
        <f t="shared" si="16"/>
        <v>0</v>
      </c>
      <c r="F50" s="46">
        <f t="shared" si="11"/>
        <v>5</v>
      </c>
      <c r="G50" s="63">
        <f t="shared" si="17"/>
        <v>0.2</v>
      </c>
      <c r="H50" s="46">
        <f t="shared" si="12"/>
        <v>3</v>
      </c>
      <c r="I50" s="26">
        <f t="shared" si="18"/>
        <v>0.12</v>
      </c>
      <c r="J50" s="46">
        <f t="shared" si="13"/>
        <v>9</v>
      </c>
      <c r="K50" s="63">
        <f t="shared" si="19"/>
        <v>0.36</v>
      </c>
      <c r="L50" s="46">
        <f t="shared" si="14"/>
        <v>8</v>
      </c>
      <c r="M50" s="26">
        <f t="shared" si="20"/>
        <v>0.32</v>
      </c>
      <c r="N50" s="46">
        <f t="shared" si="15"/>
        <v>0</v>
      </c>
      <c r="O50" s="42">
        <f t="shared" si="21"/>
        <v>0</v>
      </c>
      <c r="P50" s="35">
        <f t="shared" si="22"/>
        <v>25</v>
      </c>
      <c r="Q50" s="42">
        <f t="shared" si="23"/>
        <v>1</v>
      </c>
      <c r="R50" s="47">
        <f t="shared" si="24"/>
        <v>3.8</v>
      </c>
    </row>
    <row r="51" spans="1:18" ht="18" customHeight="1">
      <c r="A51" s="3" t="s">
        <v>34</v>
      </c>
      <c r="B51" s="6" t="s">
        <v>11</v>
      </c>
      <c r="C51" s="310">
        <f t="shared" si="10"/>
        <v>26</v>
      </c>
      <c r="D51" s="303">
        <f t="shared" si="10"/>
        <v>0</v>
      </c>
      <c r="E51" s="26">
        <f t="shared" si="16"/>
        <v>0</v>
      </c>
      <c r="F51" s="46">
        <f t="shared" si="11"/>
        <v>4</v>
      </c>
      <c r="G51" s="63">
        <f t="shared" si="17"/>
        <v>0.15384615384615385</v>
      </c>
      <c r="H51" s="46">
        <f t="shared" si="12"/>
        <v>3</v>
      </c>
      <c r="I51" s="26">
        <f t="shared" si="18"/>
        <v>0.11538461538461539</v>
      </c>
      <c r="J51" s="46">
        <f t="shared" si="13"/>
        <v>8</v>
      </c>
      <c r="K51" s="63">
        <f t="shared" si="19"/>
        <v>0.3076923076923077</v>
      </c>
      <c r="L51" s="46">
        <f t="shared" si="14"/>
        <v>11</v>
      </c>
      <c r="M51" s="26">
        <f t="shared" si="20"/>
        <v>0.4230769230769231</v>
      </c>
      <c r="N51" s="46">
        <f t="shared" si="15"/>
        <v>0</v>
      </c>
      <c r="O51" s="42">
        <f t="shared" si="21"/>
        <v>0</v>
      </c>
      <c r="P51" s="35">
        <f t="shared" si="22"/>
        <v>26</v>
      </c>
      <c r="Q51" s="42">
        <f t="shared" si="23"/>
        <v>1</v>
      </c>
      <c r="R51" s="47">
        <f t="shared" si="24"/>
        <v>4</v>
      </c>
    </row>
    <row r="52" spans="1:18" ht="18" customHeight="1">
      <c r="A52" s="2" t="s">
        <v>56</v>
      </c>
      <c r="B52" s="6" t="s">
        <v>103</v>
      </c>
      <c r="C52" s="310">
        <f t="shared" si="10"/>
        <v>1</v>
      </c>
      <c r="D52" s="303">
        <f t="shared" si="10"/>
        <v>0</v>
      </c>
      <c r="E52" s="26">
        <f t="shared" si="16"/>
        <v>0</v>
      </c>
      <c r="F52" s="46">
        <f t="shared" si="11"/>
        <v>1</v>
      </c>
      <c r="G52" s="63">
        <f t="shared" si="17"/>
        <v>1</v>
      </c>
      <c r="H52" s="46">
        <f t="shared" si="12"/>
        <v>0</v>
      </c>
      <c r="I52" s="26">
        <f t="shared" si="18"/>
        <v>0</v>
      </c>
      <c r="J52" s="46">
        <f t="shared" si="13"/>
        <v>0</v>
      </c>
      <c r="K52" s="63">
        <f t="shared" si="19"/>
        <v>0</v>
      </c>
      <c r="L52" s="46">
        <f t="shared" si="14"/>
        <v>0</v>
      </c>
      <c r="M52" s="26">
        <f t="shared" si="20"/>
        <v>0</v>
      </c>
      <c r="N52" s="46">
        <f t="shared" si="15"/>
        <v>0</v>
      </c>
      <c r="O52" s="42">
        <f t="shared" si="21"/>
        <v>0</v>
      </c>
      <c r="P52" s="35">
        <f t="shared" si="22"/>
        <v>1</v>
      </c>
      <c r="Q52" s="42">
        <f t="shared" si="23"/>
        <v>1</v>
      </c>
      <c r="R52" s="47">
        <f t="shared" si="24"/>
        <v>2</v>
      </c>
    </row>
    <row r="53" spans="1:18" ht="18" customHeight="1">
      <c r="A53" s="3" t="s">
        <v>105</v>
      </c>
      <c r="B53" s="6" t="s">
        <v>19</v>
      </c>
      <c r="C53" s="310">
        <f t="shared" si="10"/>
        <v>2</v>
      </c>
      <c r="D53" s="303">
        <f t="shared" si="10"/>
        <v>0</v>
      </c>
      <c r="E53" s="26">
        <f t="shared" si="16"/>
        <v>0</v>
      </c>
      <c r="F53" s="46">
        <f t="shared" si="11"/>
        <v>0</v>
      </c>
      <c r="G53" s="63">
        <f t="shared" si="17"/>
        <v>0</v>
      </c>
      <c r="H53" s="46">
        <f t="shared" si="12"/>
        <v>0</v>
      </c>
      <c r="I53" s="26">
        <f t="shared" si="18"/>
        <v>0</v>
      </c>
      <c r="J53" s="46">
        <f t="shared" si="13"/>
        <v>0</v>
      </c>
      <c r="K53" s="63">
        <f t="shared" si="19"/>
        <v>0</v>
      </c>
      <c r="L53" s="46">
        <f t="shared" si="14"/>
        <v>2</v>
      </c>
      <c r="M53" s="26">
        <f t="shared" si="20"/>
        <v>1</v>
      </c>
      <c r="N53" s="46">
        <f t="shared" si="15"/>
        <v>0</v>
      </c>
      <c r="O53" s="42">
        <f t="shared" si="21"/>
        <v>0</v>
      </c>
      <c r="P53" s="35">
        <f t="shared" si="22"/>
        <v>2</v>
      </c>
      <c r="Q53" s="42">
        <f t="shared" si="23"/>
        <v>1</v>
      </c>
      <c r="R53" s="47">
        <f t="shared" si="24"/>
        <v>5</v>
      </c>
    </row>
    <row r="54" spans="1:18" ht="18" customHeight="1">
      <c r="A54" s="2" t="s">
        <v>106</v>
      </c>
      <c r="B54" s="6" t="s">
        <v>104</v>
      </c>
      <c r="C54" s="310">
        <f t="shared" si="10"/>
        <v>0</v>
      </c>
      <c r="D54" s="303">
        <f t="shared" si="10"/>
        <v>0</v>
      </c>
      <c r="E54" s="26" t="e">
        <f t="shared" si="16"/>
        <v>#DIV/0!</v>
      </c>
      <c r="F54" s="46">
        <f t="shared" si="11"/>
        <v>0</v>
      </c>
      <c r="G54" s="63" t="e">
        <f t="shared" si="17"/>
        <v>#DIV/0!</v>
      </c>
      <c r="H54" s="46">
        <f t="shared" si="12"/>
        <v>0</v>
      </c>
      <c r="I54" s="26" t="e">
        <f t="shared" si="18"/>
        <v>#DIV/0!</v>
      </c>
      <c r="J54" s="46">
        <f t="shared" si="13"/>
        <v>0</v>
      </c>
      <c r="K54" s="63" t="e">
        <f t="shared" si="19"/>
        <v>#DIV/0!</v>
      </c>
      <c r="L54" s="46">
        <f t="shared" si="14"/>
        <v>0</v>
      </c>
      <c r="M54" s="26" t="e">
        <f t="shared" si="20"/>
        <v>#DIV/0!</v>
      </c>
      <c r="N54" s="46">
        <f t="shared" si="15"/>
        <v>0</v>
      </c>
      <c r="O54" s="42" t="e">
        <f t="shared" si="21"/>
        <v>#DIV/0!</v>
      </c>
      <c r="P54" s="35">
        <f t="shared" si="22"/>
        <v>0</v>
      </c>
      <c r="Q54" s="42" t="e">
        <f t="shared" si="23"/>
        <v>#DIV/0!</v>
      </c>
      <c r="R54" s="47" t="e">
        <f t="shared" si="24"/>
        <v>#DIV/0!</v>
      </c>
    </row>
    <row r="55" spans="1:18" ht="18" customHeight="1">
      <c r="A55" s="3" t="s">
        <v>127</v>
      </c>
      <c r="B55" s="6" t="s">
        <v>122</v>
      </c>
      <c r="C55" s="310">
        <f t="shared" si="10"/>
        <v>66</v>
      </c>
      <c r="D55" s="303">
        <f t="shared" si="10"/>
        <v>0</v>
      </c>
      <c r="E55" s="26">
        <f t="shared" si="16"/>
        <v>0</v>
      </c>
      <c r="F55" s="46">
        <f t="shared" si="11"/>
        <v>7</v>
      </c>
      <c r="G55" s="63">
        <f t="shared" si="17"/>
        <v>0.10606060606060606</v>
      </c>
      <c r="H55" s="46">
        <f t="shared" si="12"/>
        <v>23</v>
      </c>
      <c r="I55" s="26">
        <f t="shared" si="18"/>
        <v>0.3484848484848485</v>
      </c>
      <c r="J55" s="46">
        <f t="shared" si="13"/>
        <v>23</v>
      </c>
      <c r="K55" s="63">
        <f t="shared" si="19"/>
        <v>0.3484848484848485</v>
      </c>
      <c r="L55" s="46">
        <f t="shared" si="14"/>
        <v>10</v>
      </c>
      <c r="M55" s="26">
        <f t="shared" si="20"/>
        <v>0.15151515151515152</v>
      </c>
      <c r="N55" s="46">
        <f t="shared" si="15"/>
        <v>3</v>
      </c>
      <c r="O55" s="42">
        <f t="shared" si="21"/>
        <v>0.045454545454545456</v>
      </c>
      <c r="P55" s="35">
        <f t="shared" si="22"/>
        <v>66</v>
      </c>
      <c r="Q55" s="42">
        <f t="shared" si="23"/>
        <v>1</v>
      </c>
      <c r="R55" s="47">
        <f t="shared" si="24"/>
        <v>3.6818181818181817</v>
      </c>
    </row>
    <row r="56" spans="1:18" ht="18" customHeight="1">
      <c r="A56" s="2" t="s">
        <v>128</v>
      </c>
      <c r="B56" s="6" t="s">
        <v>107</v>
      </c>
      <c r="C56" s="310">
        <f t="shared" si="10"/>
        <v>0</v>
      </c>
      <c r="D56" s="303">
        <f t="shared" si="10"/>
        <v>0</v>
      </c>
      <c r="E56" s="26" t="e">
        <f t="shared" si="16"/>
        <v>#DIV/0!</v>
      </c>
      <c r="F56" s="46">
        <f t="shared" si="11"/>
        <v>0</v>
      </c>
      <c r="G56" s="63" t="e">
        <f t="shared" si="17"/>
        <v>#DIV/0!</v>
      </c>
      <c r="H56" s="46">
        <f t="shared" si="12"/>
        <v>0</v>
      </c>
      <c r="I56" s="26" t="e">
        <f t="shared" si="18"/>
        <v>#DIV/0!</v>
      </c>
      <c r="J56" s="46">
        <f t="shared" si="13"/>
        <v>0</v>
      </c>
      <c r="K56" s="63" t="e">
        <f t="shared" si="19"/>
        <v>#DIV/0!</v>
      </c>
      <c r="L56" s="46">
        <f t="shared" si="14"/>
        <v>0</v>
      </c>
      <c r="M56" s="26" t="e">
        <f t="shared" si="20"/>
        <v>#DIV/0!</v>
      </c>
      <c r="N56" s="46">
        <f t="shared" si="15"/>
        <v>0</v>
      </c>
      <c r="O56" s="42" t="e">
        <f t="shared" si="21"/>
        <v>#DIV/0!</v>
      </c>
      <c r="P56" s="35">
        <f t="shared" si="22"/>
        <v>0</v>
      </c>
      <c r="Q56" s="42" t="e">
        <f t="shared" si="23"/>
        <v>#DIV/0!</v>
      </c>
      <c r="R56" s="47" t="e">
        <f t="shared" si="24"/>
        <v>#DIV/0!</v>
      </c>
    </row>
    <row r="57" spans="1:18" ht="18" customHeight="1">
      <c r="A57" s="3" t="s">
        <v>129</v>
      </c>
      <c r="B57" s="6" t="s">
        <v>108</v>
      </c>
      <c r="C57" s="310">
        <f t="shared" si="10"/>
        <v>0</v>
      </c>
      <c r="D57" s="303">
        <f t="shared" si="10"/>
        <v>0</v>
      </c>
      <c r="E57" s="26" t="e">
        <f t="shared" si="16"/>
        <v>#DIV/0!</v>
      </c>
      <c r="F57" s="46">
        <f t="shared" si="11"/>
        <v>0</v>
      </c>
      <c r="G57" s="63" t="e">
        <f t="shared" si="17"/>
        <v>#DIV/0!</v>
      </c>
      <c r="H57" s="46">
        <f t="shared" si="12"/>
        <v>0</v>
      </c>
      <c r="I57" s="26" t="e">
        <f t="shared" si="18"/>
        <v>#DIV/0!</v>
      </c>
      <c r="J57" s="46">
        <f t="shared" si="13"/>
        <v>0</v>
      </c>
      <c r="K57" s="63" t="e">
        <f t="shared" si="19"/>
        <v>#DIV/0!</v>
      </c>
      <c r="L57" s="46">
        <f t="shared" si="14"/>
        <v>0</v>
      </c>
      <c r="M57" s="26" t="e">
        <f t="shared" si="20"/>
        <v>#DIV/0!</v>
      </c>
      <c r="N57" s="46">
        <f t="shared" si="15"/>
        <v>0</v>
      </c>
      <c r="O57" s="42" t="e">
        <f t="shared" si="21"/>
        <v>#DIV/0!</v>
      </c>
      <c r="P57" s="35">
        <f t="shared" si="22"/>
        <v>0</v>
      </c>
      <c r="Q57" s="42" t="e">
        <f t="shared" si="23"/>
        <v>#DIV/0!</v>
      </c>
      <c r="R57" s="47" t="e">
        <f t="shared" si="24"/>
        <v>#DIV/0!</v>
      </c>
    </row>
    <row r="58" spans="1:18" ht="18" customHeight="1">
      <c r="A58" s="2" t="s">
        <v>130</v>
      </c>
      <c r="B58" s="6" t="s">
        <v>123</v>
      </c>
      <c r="C58" s="310">
        <f t="shared" si="10"/>
        <v>0</v>
      </c>
      <c r="D58" s="303">
        <f t="shared" si="10"/>
        <v>0</v>
      </c>
      <c r="E58" s="26" t="e">
        <f t="shared" si="16"/>
        <v>#DIV/0!</v>
      </c>
      <c r="F58" s="46">
        <f t="shared" si="11"/>
        <v>0</v>
      </c>
      <c r="G58" s="63" t="e">
        <f t="shared" si="17"/>
        <v>#DIV/0!</v>
      </c>
      <c r="H58" s="46">
        <f t="shared" si="12"/>
        <v>0</v>
      </c>
      <c r="I58" s="26" t="e">
        <f t="shared" si="18"/>
        <v>#DIV/0!</v>
      </c>
      <c r="J58" s="46">
        <f t="shared" si="13"/>
        <v>0</v>
      </c>
      <c r="K58" s="63" t="e">
        <f t="shared" si="19"/>
        <v>#DIV/0!</v>
      </c>
      <c r="L58" s="46">
        <f t="shared" si="14"/>
        <v>0</v>
      </c>
      <c r="M58" s="26" t="e">
        <f t="shared" si="20"/>
        <v>#DIV/0!</v>
      </c>
      <c r="N58" s="46">
        <f t="shared" si="15"/>
        <v>0</v>
      </c>
      <c r="O58" s="42" t="e">
        <f t="shared" si="21"/>
        <v>#DIV/0!</v>
      </c>
      <c r="P58" s="35">
        <f t="shared" si="22"/>
        <v>0</v>
      </c>
      <c r="Q58" s="42" t="e">
        <f t="shared" si="23"/>
        <v>#DIV/0!</v>
      </c>
      <c r="R58" s="47" t="e">
        <f t="shared" si="24"/>
        <v>#DIV/0!</v>
      </c>
    </row>
    <row r="59" spans="1:18" ht="18" customHeight="1">
      <c r="A59" s="3" t="s">
        <v>131</v>
      </c>
      <c r="B59" s="6" t="s">
        <v>124</v>
      </c>
      <c r="C59" s="310">
        <f t="shared" si="10"/>
        <v>0</v>
      </c>
      <c r="D59" s="303">
        <f t="shared" si="10"/>
        <v>0</v>
      </c>
      <c r="E59" s="26" t="e">
        <f t="shared" si="16"/>
        <v>#DIV/0!</v>
      </c>
      <c r="F59" s="46">
        <f t="shared" si="11"/>
        <v>0</v>
      </c>
      <c r="G59" s="63" t="e">
        <f t="shared" si="17"/>
        <v>#DIV/0!</v>
      </c>
      <c r="H59" s="46">
        <f t="shared" si="12"/>
        <v>0</v>
      </c>
      <c r="I59" s="26" t="e">
        <f t="shared" si="18"/>
        <v>#DIV/0!</v>
      </c>
      <c r="J59" s="46">
        <f t="shared" si="13"/>
        <v>0</v>
      </c>
      <c r="K59" s="63" t="e">
        <f t="shared" si="19"/>
        <v>#DIV/0!</v>
      </c>
      <c r="L59" s="46">
        <f t="shared" si="14"/>
        <v>0</v>
      </c>
      <c r="M59" s="26" t="e">
        <f t="shared" si="20"/>
        <v>#DIV/0!</v>
      </c>
      <c r="N59" s="46">
        <f t="shared" si="15"/>
        <v>0</v>
      </c>
      <c r="O59" s="42" t="e">
        <f t="shared" si="21"/>
        <v>#DIV/0!</v>
      </c>
      <c r="P59" s="35">
        <f t="shared" si="22"/>
        <v>0</v>
      </c>
      <c r="Q59" s="42" t="e">
        <f t="shared" si="23"/>
        <v>#DIV/0!</v>
      </c>
      <c r="R59" s="47" t="e">
        <f t="shared" si="24"/>
        <v>#DIV/0!</v>
      </c>
    </row>
    <row r="60" spans="1:18" ht="18" customHeight="1">
      <c r="A60" s="2" t="s">
        <v>132</v>
      </c>
      <c r="B60" s="6" t="s">
        <v>125</v>
      </c>
      <c r="C60" s="310">
        <f t="shared" si="10"/>
        <v>0</v>
      </c>
      <c r="D60" s="303">
        <f t="shared" si="10"/>
        <v>0</v>
      </c>
      <c r="E60" s="26" t="e">
        <f t="shared" si="16"/>
        <v>#DIV/0!</v>
      </c>
      <c r="F60" s="46">
        <f t="shared" si="11"/>
        <v>0</v>
      </c>
      <c r="G60" s="63" t="e">
        <f t="shared" si="17"/>
        <v>#DIV/0!</v>
      </c>
      <c r="H60" s="46">
        <f t="shared" si="12"/>
        <v>0</v>
      </c>
      <c r="I60" s="26" t="e">
        <f t="shared" si="18"/>
        <v>#DIV/0!</v>
      </c>
      <c r="J60" s="46">
        <f t="shared" si="13"/>
        <v>0</v>
      </c>
      <c r="K60" s="63" t="e">
        <f t="shared" si="19"/>
        <v>#DIV/0!</v>
      </c>
      <c r="L60" s="46">
        <f t="shared" si="14"/>
        <v>0</v>
      </c>
      <c r="M60" s="26" t="e">
        <f t="shared" si="20"/>
        <v>#DIV/0!</v>
      </c>
      <c r="N60" s="46">
        <f t="shared" si="15"/>
        <v>0</v>
      </c>
      <c r="O60" s="42" t="e">
        <f t="shared" si="21"/>
        <v>#DIV/0!</v>
      </c>
      <c r="P60" s="35">
        <f t="shared" si="22"/>
        <v>0</v>
      </c>
      <c r="Q60" s="42" t="e">
        <f t="shared" si="23"/>
        <v>#DIV/0!</v>
      </c>
      <c r="R60" s="47" t="e">
        <f t="shared" si="24"/>
        <v>#DIV/0!</v>
      </c>
    </row>
    <row r="61" spans="1:18" ht="18" customHeight="1" thickBot="1">
      <c r="A61" s="3" t="s">
        <v>133</v>
      </c>
      <c r="B61" s="6" t="s">
        <v>126</v>
      </c>
      <c r="C61" s="311">
        <f t="shared" si="10"/>
        <v>0</v>
      </c>
      <c r="D61" s="305">
        <f t="shared" si="10"/>
        <v>0</v>
      </c>
      <c r="E61" s="306" t="e">
        <f t="shared" si="16"/>
        <v>#DIV/0!</v>
      </c>
      <c r="F61" s="50">
        <f t="shared" si="11"/>
        <v>0</v>
      </c>
      <c r="G61" s="307" t="e">
        <f t="shared" si="17"/>
        <v>#DIV/0!</v>
      </c>
      <c r="H61" s="50">
        <f t="shared" si="12"/>
        <v>0</v>
      </c>
      <c r="I61" s="306" t="e">
        <f t="shared" si="18"/>
        <v>#DIV/0!</v>
      </c>
      <c r="J61" s="50">
        <f t="shared" si="13"/>
        <v>0</v>
      </c>
      <c r="K61" s="307" t="e">
        <f t="shared" si="19"/>
        <v>#DIV/0!</v>
      </c>
      <c r="L61" s="50">
        <f t="shared" si="14"/>
        <v>0</v>
      </c>
      <c r="M61" s="306" t="e">
        <f t="shared" si="20"/>
        <v>#DIV/0!</v>
      </c>
      <c r="N61" s="50">
        <f t="shared" si="15"/>
        <v>0</v>
      </c>
      <c r="O61" s="42" t="e">
        <f t="shared" si="21"/>
        <v>#DIV/0!</v>
      </c>
      <c r="P61" s="35">
        <f t="shared" si="22"/>
        <v>0</v>
      </c>
      <c r="Q61" s="42" t="e">
        <f t="shared" si="23"/>
        <v>#DIV/0!</v>
      </c>
      <c r="R61" s="47" t="e">
        <f t="shared" si="24"/>
        <v>#DIV/0!</v>
      </c>
    </row>
    <row r="62" spans="1:18" ht="23.25" customHeight="1" thickBot="1">
      <c r="A62" s="281" t="s">
        <v>35</v>
      </c>
      <c r="B62" s="282"/>
      <c r="C62" s="31">
        <f>SUM(C37:C61)</f>
        <v>594</v>
      </c>
      <c r="D62" s="32">
        <f>SUM(D37:D61)</f>
        <v>9</v>
      </c>
      <c r="E62" s="28">
        <f>D62/C62</f>
        <v>0.015151515151515152</v>
      </c>
      <c r="F62" s="33">
        <f>SUM(F37:F61)</f>
        <v>134</v>
      </c>
      <c r="G62" s="29">
        <f>F62/C62</f>
        <v>0.2255892255892256</v>
      </c>
      <c r="H62" s="33">
        <f>SUM(H37:H61)</f>
        <v>210</v>
      </c>
      <c r="I62" s="28">
        <f>H62/C62</f>
        <v>0.35353535353535354</v>
      </c>
      <c r="J62" s="33">
        <f>SUM(J37:J61)</f>
        <v>147</v>
      </c>
      <c r="K62" s="29">
        <f>J62/C62</f>
        <v>0.2474747474747475</v>
      </c>
      <c r="L62" s="33">
        <f>SUM(L37:L61)</f>
        <v>87</v>
      </c>
      <c r="M62" s="28">
        <f>L62/C62</f>
        <v>0.14646464646464646</v>
      </c>
      <c r="N62" s="33">
        <f>SUM(N37:N61)</f>
        <v>7</v>
      </c>
      <c r="O62" s="29">
        <f>N62/C62</f>
        <v>0.011784511784511785</v>
      </c>
      <c r="P62" s="34">
        <f>SUM(P37:P61)</f>
        <v>585</v>
      </c>
      <c r="Q62" s="29">
        <f>P62/C62</f>
        <v>0.9848484848484849</v>
      </c>
      <c r="R62" s="30">
        <f>(D62*1+F62*2+H62*3+J62*4+L62*5+N62*6)/C62</f>
        <v>3.31986531986532</v>
      </c>
    </row>
    <row r="63" spans="1:18" ht="12" customHeight="1">
      <c r="A63" s="1"/>
      <c r="B63" s="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24" customHeight="1">
      <c r="A64" s="1"/>
      <c r="B64" s="10" t="s">
        <v>153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36" customHeight="1" thickBot="1">
      <c r="A65" s="1"/>
      <c r="B65" s="10" t="s">
        <v>155</v>
      </c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spans="1:18" ht="15" customHeight="1">
      <c r="A66" s="260" t="s">
        <v>0</v>
      </c>
      <c r="B66" s="260" t="s">
        <v>1</v>
      </c>
      <c r="C66" s="260" t="s">
        <v>121</v>
      </c>
      <c r="D66" s="279" t="s">
        <v>49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80"/>
      <c r="P66" s="274" t="s">
        <v>7</v>
      </c>
      <c r="Q66" s="276" t="s">
        <v>47</v>
      </c>
      <c r="R66" s="260" t="s">
        <v>48</v>
      </c>
    </row>
    <row r="67" spans="1:18" ht="24" customHeight="1" thickBot="1">
      <c r="A67" s="273"/>
      <c r="B67" s="273"/>
      <c r="C67" s="273"/>
      <c r="D67" s="14" t="s">
        <v>2</v>
      </c>
      <c r="E67" s="15" t="s">
        <v>47</v>
      </c>
      <c r="F67" s="15" t="s">
        <v>119</v>
      </c>
      <c r="G67" s="16" t="s">
        <v>47</v>
      </c>
      <c r="H67" s="15" t="s">
        <v>3</v>
      </c>
      <c r="I67" s="15" t="s">
        <v>47</v>
      </c>
      <c r="J67" s="15" t="s">
        <v>4</v>
      </c>
      <c r="K67" s="16" t="s">
        <v>47</v>
      </c>
      <c r="L67" s="15" t="s">
        <v>5</v>
      </c>
      <c r="M67" s="15" t="s">
        <v>47</v>
      </c>
      <c r="N67" s="15" t="s">
        <v>6</v>
      </c>
      <c r="O67" s="16" t="s">
        <v>47</v>
      </c>
      <c r="P67" s="275"/>
      <c r="Q67" s="277"/>
      <c r="R67" s="273"/>
    </row>
    <row r="68" spans="1:18" ht="18" customHeight="1">
      <c r="A68" s="23" t="s">
        <v>8</v>
      </c>
      <c r="B68" s="7" t="s">
        <v>9</v>
      </c>
      <c r="C68" s="38">
        <f>SUM(D68,F68,H68,J68,L68,N68)</f>
        <v>23</v>
      </c>
      <c r="D68" s="69">
        <v>3</v>
      </c>
      <c r="E68" s="25">
        <f aca="true" t="shared" si="25" ref="E68:E92">D68/C68</f>
        <v>0.13043478260869565</v>
      </c>
      <c r="F68" s="70">
        <v>9</v>
      </c>
      <c r="G68" s="51">
        <f aca="true" t="shared" si="26" ref="G68:G92">F68/C68</f>
        <v>0.391304347826087</v>
      </c>
      <c r="H68" s="70">
        <v>4</v>
      </c>
      <c r="I68" s="52">
        <f aca="true" t="shared" si="27" ref="I68:I92">H68/C68</f>
        <v>0.17391304347826086</v>
      </c>
      <c r="J68" s="70">
        <v>4</v>
      </c>
      <c r="K68" s="51">
        <f aca="true" t="shared" si="28" ref="K68:K92">J68/C68</f>
        <v>0.17391304347826086</v>
      </c>
      <c r="L68" s="70">
        <v>3</v>
      </c>
      <c r="M68" s="52">
        <f aca="true" t="shared" si="29" ref="M68:M92">L68/C68</f>
        <v>0.13043478260869565</v>
      </c>
      <c r="N68" s="70"/>
      <c r="O68" s="51">
        <f aca="true" t="shared" si="30" ref="O68:O92">N68/C68</f>
        <v>0</v>
      </c>
      <c r="P68" s="35">
        <f aca="true" t="shared" si="31" ref="P68:P92">C68-D68</f>
        <v>20</v>
      </c>
      <c r="Q68" s="51">
        <f aca="true" t="shared" si="32" ref="Q68:Q92">P68/C68</f>
        <v>0.8695652173913043</v>
      </c>
      <c r="R68" s="43">
        <f aca="true" t="shared" si="33" ref="R68:R92">(D68*1+F68*2+H68*3+J68*4+L68*5+N68*6)/C68</f>
        <v>2.782608695652174</v>
      </c>
    </row>
    <row r="69" spans="1:18" ht="24" customHeight="1">
      <c r="A69" s="20" t="s">
        <v>10</v>
      </c>
      <c r="B69" s="17" t="s">
        <v>55</v>
      </c>
      <c r="C69" s="38">
        <f aca="true" t="shared" si="34" ref="C69:C92">SUM(D69,F69,H69,J69,L69,N69)</f>
        <v>0</v>
      </c>
      <c r="D69" s="71"/>
      <c r="E69" s="25" t="e">
        <f t="shared" si="25"/>
        <v>#DIV/0!</v>
      </c>
      <c r="F69" s="72"/>
      <c r="G69" s="51" t="e">
        <f t="shared" si="26"/>
        <v>#DIV/0!</v>
      </c>
      <c r="H69" s="72"/>
      <c r="I69" s="52" t="e">
        <f t="shared" si="27"/>
        <v>#DIV/0!</v>
      </c>
      <c r="J69" s="72"/>
      <c r="K69" s="51" t="e">
        <f t="shared" si="28"/>
        <v>#DIV/0!</v>
      </c>
      <c r="L69" s="72"/>
      <c r="M69" s="52" t="e">
        <f t="shared" si="29"/>
        <v>#DIV/0!</v>
      </c>
      <c r="N69" s="72"/>
      <c r="O69" s="51" t="e">
        <f t="shared" si="30"/>
        <v>#DIV/0!</v>
      </c>
      <c r="P69" s="35">
        <f t="shared" si="31"/>
        <v>0</v>
      </c>
      <c r="Q69" s="51" t="e">
        <f t="shared" si="32"/>
        <v>#DIV/0!</v>
      </c>
      <c r="R69" s="47" t="e">
        <f t="shared" si="33"/>
        <v>#DIV/0!</v>
      </c>
    </row>
    <row r="70" spans="1:18" ht="18" customHeight="1">
      <c r="A70" s="24" t="s">
        <v>12</v>
      </c>
      <c r="B70" s="6" t="s">
        <v>21</v>
      </c>
      <c r="C70" s="38">
        <f t="shared" si="34"/>
        <v>0</v>
      </c>
      <c r="D70" s="73"/>
      <c r="E70" s="291" t="e">
        <f t="shared" si="25"/>
        <v>#DIV/0!</v>
      </c>
      <c r="F70" s="74"/>
      <c r="G70" s="291" t="e">
        <f t="shared" si="26"/>
        <v>#DIV/0!</v>
      </c>
      <c r="H70" s="74"/>
      <c r="I70" s="291" t="e">
        <f t="shared" si="27"/>
        <v>#DIV/0!</v>
      </c>
      <c r="J70" s="74"/>
      <c r="K70" s="291" t="e">
        <f t="shared" si="28"/>
        <v>#DIV/0!</v>
      </c>
      <c r="L70" s="74"/>
      <c r="M70" s="291" t="e">
        <f t="shared" si="29"/>
        <v>#DIV/0!</v>
      </c>
      <c r="N70" s="74"/>
      <c r="O70" s="292" t="e">
        <f t="shared" si="30"/>
        <v>#DIV/0!</v>
      </c>
      <c r="P70" s="36">
        <f t="shared" si="31"/>
        <v>0</v>
      </c>
      <c r="Q70" s="293" t="e">
        <f t="shared" si="32"/>
        <v>#DIV/0!</v>
      </c>
      <c r="R70" s="47" t="e">
        <f t="shared" si="33"/>
        <v>#DIV/0!</v>
      </c>
    </row>
    <row r="71" spans="1:18" ht="18" customHeight="1">
      <c r="A71" s="20" t="s">
        <v>14</v>
      </c>
      <c r="B71" s="6" t="s">
        <v>27</v>
      </c>
      <c r="C71" s="38">
        <f t="shared" si="34"/>
        <v>0</v>
      </c>
      <c r="D71" s="71"/>
      <c r="E71" s="294" t="e">
        <f t="shared" si="25"/>
        <v>#DIV/0!</v>
      </c>
      <c r="F71" s="72"/>
      <c r="G71" s="291" t="e">
        <f t="shared" si="26"/>
        <v>#DIV/0!</v>
      </c>
      <c r="H71" s="72"/>
      <c r="I71" s="291" t="e">
        <f t="shared" si="27"/>
        <v>#DIV/0!</v>
      </c>
      <c r="J71" s="72"/>
      <c r="K71" s="291" t="e">
        <f t="shared" si="28"/>
        <v>#DIV/0!</v>
      </c>
      <c r="L71" s="72"/>
      <c r="M71" s="291" t="e">
        <f t="shared" si="29"/>
        <v>#DIV/0!</v>
      </c>
      <c r="N71" s="72"/>
      <c r="O71" s="293" t="e">
        <f t="shared" si="30"/>
        <v>#DIV/0!</v>
      </c>
      <c r="P71" s="36">
        <f t="shared" si="31"/>
        <v>0</v>
      </c>
      <c r="Q71" s="295" t="e">
        <f t="shared" si="32"/>
        <v>#DIV/0!</v>
      </c>
      <c r="R71" s="47" t="e">
        <f t="shared" si="33"/>
        <v>#DIV/0!</v>
      </c>
    </row>
    <row r="72" spans="1:18" ht="18" customHeight="1">
      <c r="A72" s="24" t="s">
        <v>15</v>
      </c>
      <c r="B72" s="17" t="s">
        <v>117</v>
      </c>
      <c r="C72" s="38">
        <f t="shared" si="34"/>
        <v>0</v>
      </c>
      <c r="D72" s="73"/>
      <c r="E72" s="291" t="e">
        <f t="shared" si="25"/>
        <v>#DIV/0!</v>
      </c>
      <c r="F72" s="74"/>
      <c r="G72" s="291" t="e">
        <f t="shared" si="26"/>
        <v>#DIV/0!</v>
      </c>
      <c r="H72" s="74"/>
      <c r="I72" s="291" t="e">
        <f t="shared" si="27"/>
        <v>#DIV/0!</v>
      </c>
      <c r="J72" s="74"/>
      <c r="K72" s="291" t="e">
        <f t="shared" si="28"/>
        <v>#DIV/0!</v>
      </c>
      <c r="L72" s="74"/>
      <c r="M72" s="291" t="e">
        <f t="shared" si="29"/>
        <v>#DIV/0!</v>
      </c>
      <c r="N72" s="74"/>
      <c r="O72" s="296" t="e">
        <f t="shared" si="30"/>
        <v>#DIV/0!</v>
      </c>
      <c r="P72" s="36">
        <f t="shared" si="31"/>
        <v>0</v>
      </c>
      <c r="Q72" s="293" t="e">
        <f t="shared" si="32"/>
        <v>#DIV/0!</v>
      </c>
      <c r="R72" s="47" t="e">
        <f t="shared" si="33"/>
        <v>#DIV/0!</v>
      </c>
    </row>
    <row r="73" spans="1:18" ht="18" customHeight="1">
      <c r="A73" s="20" t="s">
        <v>17</v>
      </c>
      <c r="B73" s="6" t="s">
        <v>29</v>
      </c>
      <c r="C73" s="38">
        <f t="shared" si="34"/>
        <v>0</v>
      </c>
      <c r="D73" s="71"/>
      <c r="E73" s="294" t="e">
        <f t="shared" si="25"/>
        <v>#DIV/0!</v>
      </c>
      <c r="F73" s="72"/>
      <c r="G73" s="291" t="e">
        <f t="shared" si="26"/>
        <v>#DIV/0!</v>
      </c>
      <c r="H73" s="72"/>
      <c r="I73" s="291" t="e">
        <f t="shared" si="27"/>
        <v>#DIV/0!</v>
      </c>
      <c r="J73" s="72"/>
      <c r="K73" s="291" t="e">
        <f t="shared" si="28"/>
        <v>#DIV/0!</v>
      </c>
      <c r="L73" s="72"/>
      <c r="M73" s="291" t="e">
        <f t="shared" si="29"/>
        <v>#DIV/0!</v>
      </c>
      <c r="N73" s="72"/>
      <c r="O73" s="293" t="e">
        <f t="shared" si="30"/>
        <v>#DIV/0!</v>
      </c>
      <c r="P73" s="36">
        <f t="shared" si="31"/>
        <v>0</v>
      </c>
      <c r="Q73" s="295" t="e">
        <f t="shared" si="32"/>
        <v>#DIV/0!</v>
      </c>
      <c r="R73" s="47" t="e">
        <f t="shared" si="33"/>
        <v>#DIV/0!</v>
      </c>
    </row>
    <row r="74" spans="1:18" ht="18" customHeight="1">
      <c r="A74" s="24" t="s">
        <v>18</v>
      </c>
      <c r="B74" s="6" t="s">
        <v>31</v>
      </c>
      <c r="C74" s="38">
        <f t="shared" si="34"/>
        <v>0</v>
      </c>
      <c r="D74" s="73"/>
      <c r="E74" s="291" t="e">
        <f t="shared" si="25"/>
        <v>#DIV/0!</v>
      </c>
      <c r="F74" s="74"/>
      <c r="G74" s="291" t="e">
        <f t="shared" si="26"/>
        <v>#DIV/0!</v>
      </c>
      <c r="H74" s="74"/>
      <c r="I74" s="291" t="e">
        <f t="shared" si="27"/>
        <v>#DIV/0!</v>
      </c>
      <c r="J74" s="74"/>
      <c r="K74" s="291" t="e">
        <f t="shared" si="28"/>
        <v>#DIV/0!</v>
      </c>
      <c r="L74" s="74"/>
      <c r="M74" s="291" t="e">
        <f t="shared" si="29"/>
        <v>#DIV/0!</v>
      </c>
      <c r="N74" s="74"/>
      <c r="O74" s="296" t="e">
        <f t="shared" si="30"/>
        <v>#DIV/0!</v>
      </c>
      <c r="P74" s="36">
        <f t="shared" si="31"/>
        <v>0</v>
      </c>
      <c r="Q74" s="293" t="e">
        <f t="shared" si="32"/>
        <v>#DIV/0!</v>
      </c>
      <c r="R74" s="47" t="e">
        <f t="shared" si="33"/>
        <v>#DIV/0!</v>
      </c>
    </row>
    <row r="75" spans="1:18" ht="18" customHeight="1">
      <c r="A75" s="20" t="s">
        <v>20</v>
      </c>
      <c r="B75" s="6" t="s">
        <v>23</v>
      </c>
      <c r="C75" s="38">
        <f t="shared" si="34"/>
        <v>0</v>
      </c>
      <c r="D75" s="71"/>
      <c r="E75" s="291" t="e">
        <f t="shared" si="25"/>
        <v>#DIV/0!</v>
      </c>
      <c r="F75" s="72"/>
      <c r="G75" s="291" t="e">
        <f t="shared" si="26"/>
        <v>#DIV/0!</v>
      </c>
      <c r="H75" s="72"/>
      <c r="I75" s="291" t="e">
        <f t="shared" si="27"/>
        <v>#DIV/0!</v>
      </c>
      <c r="J75" s="72"/>
      <c r="K75" s="291" t="e">
        <f t="shared" si="28"/>
        <v>#DIV/0!</v>
      </c>
      <c r="L75" s="72"/>
      <c r="M75" s="291" t="e">
        <f t="shared" si="29"/>
        <v>#DIV/0!</v>
      </c>
      <c r="N75" s="72"/>
      <c r="O75" s="293" t="e">
        <f t="shared" si="30"/>
        <v>#DIV/0!</v>
      </c>
      <c r="P75" s="36">
        <f t="shared" si="31"/>
        <v>0</v>
      </c>
      <c r="Q75" s="293" t="e">
        <f t="shared" si="32"/>
        <v>#DIV/0!</v>
      </c>
      <c r="R75" s="47" t="e">
        <f t="shared" si="33"/>
        <v>#DIV/0!</v>
      </c>
    </row>
    <row r="76" spans="1:18" ht="18" customHeight="1">
      <c r="A76" s="24" t="s">
        <v>22</v>
      </c>
      <c r="B76" s="6" t="s">
        <v>25</v>
      </c>
      <c r="C76" s="38">
        <f t="shared" si="34"/>
        <v>0</v>
      </c>
      <c r="D76" s="73"/>
      <c r="E76" s="291" t="e">
        <f t="shared" si="25"/>
        <v>#DIV/0!</v>
      </c>
      <c r="F76" s="74"/>
      <c r="G76" s="291" t="e">
        <f t="shared" si="26"/>
        <v>#DIV/0!</v>
      </c>
      <c r="H76" s="74"/>
      <c r="I76" s="291" t="e">
        <f t="shared" si="27"/>
        <v>#DIV/0!</v>
      </c>
      <c r="J76" s="74"/>
      <c r="K76" s="291" t="e">
        <f t="shared" si="28"/>
        <v>#DIV/0!</v>
      </c>
      <c r="L76" s="74"/>
      <c r="M76" s="291" t="e">
        <f t="shared" si="29"/>
        <v>#DIV/0!</v>
      </c>
      <c r="N76" s="74"/>
      <c r="O76" s="296" t="e">
        <f t="shared" si="30"/>
        <v>#DIV/0!</v>
      </c>
      <c r="P76" s="36">
        <f t="shared" si="31"/>
        <v>0</v>
      </c>
      <c r="Q76" s="293" t="e">
        <f t="shared" si="32"/>
        <v>#DIV/0!</v>
      </c>
      <c r="R76" s="47" t="e">
        <f t="shared" si="33"/>
        <v>#DIV/0!</v>
      </c>
    </row>
    <row r="77" spans="1:18" ht="18" customHeight="1">
      <c r="A77" s="24" t="s">
        <v>24</v>
      </c>
      <c r="B77" s="6" t="s">
        <v>118</v>
      </c>
      <c r="C77" s="38">
        <f t="shared" si="34"/>
        <v>0</v>
      </c>
      <c r="D77" s="73"/>
      <c r="E77" s="291" t="e">
        <f t="shared" si="25"/>
        <v>#DIV/0!</v>
      </c>
      <c r="F77" s="74"/>
      <c r="G77" s="291" t="e">
        <f t="shared" si="26"/>
        <v>#DIV/0!</v>
      </c>
      <c r="H77" s="74"/>
      <c r="I77" s="291" t="e">
        <f t="shared" si="27"/>
        <v>#DIV/0!</v>
      </c>
      <c r="J77" s="74"/>
      <c r="K77" s="291" t="e">
        <f t="shared" si="28"/>
        <v>#DIV/0!</v>
      </c>
      <c r="L77" s="74"/>
      <c r="M77" s="291" t="e">
        <f t="shared" si="29"/>
        <v>#DIV/0!</v>
      </c>
      <c r="N77" s="74"/>
      <c r="O77" s="293" t="e">
        <f t="shared" si="30"/>
        <v>#DIV/0!</v>
      </c>
      <c r="P77" s="36">
        <f t="shared" si="31"/>
        <v>0</v>
      </c>
      <c r="Q77" s="293" t="e">
        <f t="shared" si="32"/>
        <v>#DIV/0!</v>
      </c>
      <c r="R77" s="47" t="e">
        <f t="shared" si="33"/>
        <v>#DIV/0!</v>
      </c>
    </row>
    <row r="78" spans="1:18" ht="18" customHeight="1">
      <c r="A78" s="24" t="s">
        <v>26</v>
      </c>
      <c r="B78" s="6" t="s">
        <v>33</v>
      </c>
      <c r="C78" s="38">
        <f t="shared" si="34"/>
        <v>0</v>
      </c>
      <c r="D78" s="73"/>
      <c r="E78" s="291" t="e">
        <f t="shared" si="25"/>
        <v>#DIV/0!</v>
      </c>
      <c r="F78" s="74"/>
      <c r="G78" s="291" t="e">
        <f t="shared" si="26"/>
        <v>#DIV/0!</v>
      </c>
      <c r="H78" s="74"/>
      <c r="I78" s="291" t="e">
        <f t="shared" si="27"/>
        <v>#DIV/0!</v>
      </c>
      <c r="J78" s="74"/>
      <c r="K78" s="291" t="e">
        <f t="shared" si="28"/>
        <v>#DIV/0!</v>
      </c>
      <c r="L78" s="74"/>
      <c r="M78" s="291" t="e">
        <f t="shared" si="29"/>
        <v>#DIV/0!</v>
      </c>
      <c r="N78" s="74"/>
      <c r="O78" s="293" t="e">
        <f t="shared" si="30"/>
        <v>#DIV/0!</v>
      </c>
      <c r="P78" s="36">
        <f t="shared" si="31"/>
        <v>0</v>
      </c>
      <c r="Q78" s="293" t="e">
        <f t="shared" si="32"/>
        <v>#DIV/0!</v>
      </c>
      <c r="R78" s="47" t="e">
        <f t="shared" si="33"/>
        <v>#DIV/0!</v>
      </c>
    </row>
    <row r="79" spans="1:18" ht="18" customHeight="1">
      <c r="A79" s="20" t="s">
        <v>28</v>
      </c>
      <c r="B79" s="6" t="s">
        <v>13</v>
      </c>
      <c r="C79" s="38">
        <f t="shared" si="34"/>
        <v>2</v>
      </c>
      <c r="D79" s="73"/>
      <c r="E79" s="291">
        <f t="shared" si="25"/>
        <v>0</v>
      </c>
      <c r="F79" s="74"/>
      <c r="G79" s="291">
        <f t="shared" si="26"/>
        <v>0</v>
      </c>
      <c r="H79" s="74">
        <v>2</v>
      </c>
      <c r="I79" s="291">
        <f t="shared" si="27"/>
        <v>1</v>
      </c>
      <c r="J79" s="74"/>
      <c r="K79" s="291">
        <f t="shared" si="28"/>
        <v>0</v>
      </c>
      <c r="L79" s="74"/>
      <c r="M79" s="291">
        <f t="shared" si="29"/>
        <v>0</v>
      </c>
      <c r="N79" s="74"/>
      <c r="O79" s="293">
        <f t="shared" si="30"/>
        <v>0</v>
      </c>
      <c r="P79" s="36">
        <f t="shared" si="31"/>
        <v>2</v>
      </c>
      <c r="Q79" s="293">
        <f t="shared" si="32"/>
        <v>1</v>
      </c>
      <c r="R79" s="47">
        <f t="shared" si="33"/>
        <v>3</v>
      </c>
    </row>
    <row r="80" spans="1:18" ht="18" customHeight="1">
      <c r="A80" s="24" t="s">
        <v>30</v>
      </c>
      <c r="B80" s="6" t="s">
        <v>16</v>
      </c>
      <c r="C80" s="38">
        <f t="shared" si="34"/>
        <v>19</v>
      </c>
      <c r="D80" s="73">
        <v>1</v>
      </c>
      <c r="E80" s="291">
        <f t="shared" si="25"/>
        <v>0.05263157894736842</v>
      </c>
      <c r="F80" s="74">
        <v>9</v>
      </c>
      <c r="G80" s="291">
        <f t="shared" si="26"/>
        <v>0.47368421052631576</v>
      </c>
      <c r="H80" s="74">
        <v>7</v>
      </c>
      <c r="I80" s="291">
        <f t="shared" si="27"/>
        <v>0.3684210526315789</v>
      </c>
      <c r="J80" s="74">
        <v>1</v>
      </c>
      <c r="K80" s="291">
        <f t="shared" si="28"/>
        <v>0.05263157894736842</v>
      </c>
      <c r="L80" s="74">
        <v>1</v>
      </c>
      <c r="M80" s="291">
        <f t="shared" si="29"/>
        <v>0.05263157894736842</v>
      </c>
      <c r="N80" s="74"/>
      <c r="O80" s="293">
        <f t="shared" si="30"/>
        <v>0</v>
      </c>
      <c r="P80" s="36">
        <f t="shared" si="31"/>
        <v>18</v>
      </c>
      <c r="Q80" s="293">
        <f t="shared" si="32"/>
        <v>0.9473684210526315</v>
      </c>
      <c r="R80" s="47">
        <f t="shared" si="33"/>
        <v>2.5789473684210527</v>
      </c>
    </row>
    <row r="81" spans="1:18" ht="18" customHeight="1">
      <c r="A81" s="24" t="s">
        <v>32</v>
      </c>
      <c r="B81" s="6" t="s">
        <v>102</v>
      </c>
      <c r="C81" s="38">
        <f t="shared" si="34"/>
        <v>0</v>
      </c>
      <c r="D81" s="73"/>
      <c r="E81" s="291" t="e">
        <f t="shared" si="25"/>
        <v>#DIV/0!</v>
      </c>
      <c r="F81" s="74"/>
      <c r="G81" s="291" t="e">
        <f t="shared" si="26"/>
        <v>#DIV/0!</v>
      </c>
      <c r="H81" s="74"/>
      <c r="I81" s="291" t="e">
        <f t="shared" si="27"/>
        <v>#DIV/0!</v>
      </c>
      <c r="J81" s="74"/>
      <c r="K81" s="291" t="e">
        <f t="shared" si="28"/>
        <v>#DIV/0!</v>
      </c>
      <c r="L81" s="74"/>
      <c r="M81" s="291" t="e">
        <f t="shared" si="29"/>
        <v>#DIV/0!</v>
      </c>
      <c r="N81" s="74"/>
      <c r="O81" s="293" t="e">
        <f t="shared" si="30"/>
        <v>#DIV/0!</v>
      </c>
      <c r="P81" s="36">
        <f t="shared" si="31"/>
        <v>0</v>
      </c>
      <c r="Q81" s="293" t="e">
        <f t="shared" si="32"/>
        <v>#DIV/0!</v>
      </c>
      <c r="R81" s="47" t="e">
        <f t="shared" si="33"/>
        <v>#DIV/0!</v>
      </c>
    </row>
    <row r="82" spans="1:18" ht="18" customHeight="1">
      <c r="A82" s="24" t="s">
        <v>34</v>
      </c>
      <c r="B82" s="6" t="s">
        <v>11</v>
      </c>
      <c r="C82" s="38">
        <f t="shared" si="34"/>
        <v>1</v>
      </c>
      <c r="D82" s="73"/>
      <c r="E82" s="291">
        <f t="shared" si="25"/>
        <v>0</v>
      </c>
      <c r="F82" s="74"/>
      <c r="G82" s="291">
        <f t="shared" si="26"/>
        <v>0</v>
      </c>
      <c r="H82" s="74">
        <v>1</v>
      </c>
      <c r="I82" s="291">
        <f t="shared" si="27"/>
        <v>1</v>
      </c>
      <c r="J82" s="74"/>
      <c r="K82" s="291">
        <f t="shared" si="28"/>
        <v>0</v>
      </c>
      <c r="L82" s="74"/>
      <c r="M82" s="291">
        <f t="shared" si="29"/>
        <v>0</v>
      </c>
      <c r="N82" s="74"/>
      <c r="O82" s="293">
        <f t="shared" si="30"/>
        <v>0</v>
      </c>
      <c r="P82" s="36">
        <f t="shared" si="31"/>
        <v>1</v>
      </c>
      <c r="Q82" s="293">
        <f t="shared" si="32"/>
        <v>1</v>
      </c>
      <c r="R82" s="47">
        <f t="shared" si="33"/>
        <v>3</v>
      </c>
    </row>
    <row r="83" spans="1:18" ht="18" customHeight="1">
      <c r="A83" s="20" t="s">
        <v>56</v>
      </c>
      <c r="B83" s="6" t="s">
        <v>103</v>
      </c>
      <c r="C83" s="38">
        <f t="shared" si="34"/>
        <v>0</v>
      </c>
      <c r="D83" s="73"/>
      <c r="E83" s="291" t="e">
        <f t="shared" si="25"/>
        <v>#DIV/0!</v>
      </c>
      <c r="F83" s="74"/>
      <c r="G83" s="291" t="e">
        <f t="shared" si="26"/>
        <v>#DIV/0!</v>
      </c>
      <c r="H83" s="74"/>
      <c r="I83" s="291" t="e">
        <f t="shared" si="27"/>
        <v>#DIV/0!</v>
      </c>
      <c r="J83" s="74"/>
      <c r="K83" s="291" t="e">
        <f t="shared" si="28"/>
        <v>#DIV/0!</v>
      </c>
      <c r="L83" s="74"/>
      <c r="M83" s="291" t="e">
        <f t="shared" si="29"/>
        <v>#DIV/0!</v>
      </c>
      <c r="N83" s="74"/>
      <c r="O83" s="293" t="e">
        <f t="shared" si="30"/>
        <v>#DIV/0!</v>
      </c>
      <c r="P83" s="36">
        <f t="shared" si="31"/>
        <v>0</v>
      </c>
      <c r="Q83" s="293" t="e">
        <f t="shared" si="32"/>
        <v>#DIV/0!</v>
      </c>
      <c r="R83" s="47" t="e">
        <f t="shared" si="33"/>
        <v>#DIV/0!</v>
      </c>
    </row>
    <row r="84" spans="1:18" ht="18" customHeight="1">
      <c r="A84" s="24" t="s">
        <v>105</v>
      </c>
      <c r="B84" s="6" t="s">
        <v>19</v>
      </c>
      <c r="C84" s="38">
        <f t="shared" si="34"/>
        <v>0</v>
      </c>
      <c r="D84" s="73"/>
      <c r="E84" s="291" t="e">
        <f t="shared" si="25"/>
        <v>#DIV/0!</v>
      </c>
      <c r="F84" s="74"/>
      <c r="G84" s="291" t="e">
        <f t="shared" si="26"/>
        <v>#DIV/0!</v>
      </c>
      <c r="H84" s="74"/>
      <c r="I84" s="291" t="e">
        <f t="shared" si="27"/>
        <v>#DIV/0!</v>
      </c>
      <c r="J84" s="74"/>
      <c r="K84" s="291" t="e">
        <f t="shared" si="28"/>
        <v>#DIV/0!</v>
      </c>
      <c r="L84" s="74"/>
      <c r="M84" s="291" t="e">
        <f t="shared" si="29"/>
        <v>#DIV/0!</v>
      </c>
      <c r="N84" s="74"/>
      <c r="O84" s="293" t="e">
        <f t="shared" si="30"/>
        <v>#DIV/0!</v>
      </c>
      <c r="P84" s="36">
        <f t="shared" si="31"/>
        <v>0</v>
      </c>
      <c r="Q84" s="293" t="e">
        <f t="shared" si="32"/>
        <v>#DIV/0!</v>
      </c>
      <c r="R84" s="47" t="e">
        <f t="shared" si="33"/>
        <v>#DIV/0!</v>
      </c>
    </row>
    <row r="85" spans="1:18" ht="18" customHeight="1">
      <c r="A85" s="24" t="s">
        <v>106</v>
      </c>
      <c r="B85" s="6" t="s">
        <v>104</v>
      </c>
      <c r="C85" s="38">
        <f t="shared" si="34"/>
        <v>0</v>
      </c>
      <c r="D85" s="73"/>
      <c r="E85" s="291" t="e">
        <f t="shared" si="25"/>
        <v>#DIV/0!</v>
      </c>
      <c r="F85" s="74"/>
      <c r="G85" s="291" t="e">
        <f t="shared" si="26"/>
        <v>#DIV/0!</v>
      </c>
      <c r="H85" s="74"/>
      <c r="I85" s="291" t="e">
        <f t="shared" si="27"/>
        <v>#DIV/0!</v>
      </c>
      <c r="J85" s="74"/>
      <c r="K85" s="291" t="e">
        <f t="shared" si="28"/>
        <v>#DIV/0!</v>
      </c>
      <c r="L85" s="74"/>
      <c r="M85" s="291" t="e">
        <f t="shared" si="29"/>
        <v>#DIV/0!</v>
      </c>
      <c r="N85" s="74"/>
      <c r="O85" s="293" t="e">
        <f t="shared" si="30"/>
        <v>#DIV/0!</v>
      </c>
      <c r="P85" s="36">
        <f t="shared" si="31"/>
        <v>0</v>
      </c>
      <c r="Q85" s="293" t="e">
        <f t="shared" si="32"/>
        <v>#DIV/0!</v>
      </c>
      <c r="R85" s="47" t="e">
        <f t="shared" si="33"/>
        <v>#DIV/0!</v>
      </c>
    </row>
    <row r="86" spans="1:18" ht="18" customHeight="1">
      <c r="A86" s="24" t="s">
        <v>127</v>
      </c>
      <c r="B86" s="6" t="s">
        <v>122</v>
      </c>
      <c r="C86" s="38">
        <f t="shared" si="34"/>
        <v>0</v>
      </c>
      <c r="D86" s="73"/>
      <c r="E86" s="291" t="e">
        <f t="shared" si="25"/>
        <v>#DIV/0!</v>
      </c>
      <c r="F86" s="74"/>
      <c r="G86" s="291" t="e">
        <f t="shared" si="26"/>
        <v>#DIV/0!</v>
      </c>
      <c r="H86" s="74"/>
      <c r="I86" s="291" t="e">
        <f t="shared" si="27"/>
        <v>#DIV/0!</v>
      </c>
      <c r="J86" s="74"/>
      <c r="K86" s="291" t="e">
        <f t="shared" si="28"/>
        <v>#DIV/0!</v>
      </c>
      <c r="L86" s="74"/>
      <c r="M86" s="291" t="e">
        <f t="shared" si="29"/>
        <v>#DIV/0!</v>
      </c>
      <c r="N86" s="74"/>
      <c r="O86" s="293" t="e">
        <f t="shared" si="30"/>
        <v>#DIV/0!</v>
      </c>
      <c r="P86" s="36">
        <f t="shared" si="31"/>
        <v>0</v>
      </c>
      <c r="Q86" s="293" t="e">
        <f t="shared" si="32"/>
        <v>#DIV/0!</v>
      </c>
      <c r="R86" s="47" t="e">
        <f t="shared" si="33"/>
        <v>#DIV/0!</v>
      </c>
    </row>
    <row r="87" spans="1:18" ht="18" customHeight="1">
      <c r="A87" s="20" t="s">
        <v>128</v>
      </c>
      <c r="B87" s="6" t="s">
        <v>107</v>
      </c>
      <c r="C87" s="38">
        <f t="shared" si="34"/>
        <v>0</v>
      </c>
      <c r="D87" s="73"/>
      <c r="E87" s="291" t="e">
        <f t="shared" si="25"/>
        <v>#DIV/0!</v>
      </c>
      <c r="F87" s="74"/>
      <c r="G87" s="291" t="e">
        <f t="shared" si="26"/>
        <v>#DIV/0!</v>
      </c>
      <c r="H87" s="74"/>
      <c r="I87" s="291" t="e">
        <f t="shared" si="27"/>
        <v>#DIV/0!</v>
      </c>
      <c r="J87" s="74"/>
      <c r="K87" s="291" t="e">
        <f t="shared" si="28"/>
        <v>#DIV/0!</v>
      </c>
      <c r="L87" s="74"/>
      <c r="M87" s="291" t="e">
        <f t="shared" si="29"/>
        <v>#DIV/0!</v>
      </c>
      <c r="N87" s="74"/>
      <c r="O87" s="293" t="e">
        <f t="shared" si="30"/>
        <v>#DIV/0!</v>
      </c>
      <c r="P87" s="36">
        <f t="shared" si="31"/>
        <v>0</v>
      </c>
      <c r="Q87" s="293" t="e">
        <f t="shared" si="32"/>
        <v>#DIV/0!</v>
      </c>
      <c r="R87" s="47" t="e">
        <f t="shared" si="33"/>
        <v>#DIV/0!</v>
      </c>
    </row>
    <row r="88" spans="1:18" ht="18" customHeight="1">
      <c r="A88" s="24" t="s">
        <v>129</v>
      </c>
      <c r="B88" s="6" t="s">
        <v>108</v>
      </c>
      <c r="C88" s="38">
        <f t="shared" si="34"/>
        <v>0</v>
      </c>
      <c r="D88" s="73"/>
      <c r="E88" s="291" t="e">
        <f t="shared" si="25"/>
        <v>#DIV/0!</v>
      </c>
      <c r="F88" s="74"/>
      <c r="G88" s="291" t="e">
        <f t="shared" si="26"/>
        <v>#DIV/0!</v>
      </c>
      <c r="H88" s="74"/>
      <c r="I88" s="291" t="e">
        <f t="shared" si="27"/>
        <v>#DIV/0!</v>
      </c>
      <c r="J88" s="74"/>
      <c r="K88" s="291" t="e">
        <f t="shared" si="28"/>
        <v>#DIV/0!</v>
      </c>
      <c r="L88" s="74"/>
      <c r="M88" s="291" t="e">
        <f t="shared" si="29"/>
        <v>#DIV/0!</v>
      </c>
      <c r="N88" s="74"/>
      <c r="O88" s="293" t="e">
        <f t="shared" si="30"/>
        <v>#DIV/0!</v>
      </c>
      <c r="P88" s="36">
        <f t="shared" si="31"/>
        <v>0</v>
      </c>
      <c r="Q88" s="293" t="e">
        <f t="shared" si="32"/>
        <v>#DIV/0!</v>
      </c>
      <c r="R88" s="47" t="e">
        <f t="shared" si="33"/>
        <v>#DIV/0!</v>
      </c>
    </row>
    <row r="89" spans="1:18" ht="18" customHeight="1">
      <c r="A89" s="24" t="s">
        <v>130</v>
      </c>
      <c r="B89" s="6" t="s">
        <v>123</v>
      </c>
      <c r="C89" s="38">
        <f t="shared" si="34"/>
        <v>0</v>
      </c>
      <c r="D89" s="73"/>
      <c r="E89" s="291" t="e">
        <f t="shared" si="25"/>
        <v>#DIV/0!</v>
      </c>
      <c r="F89" s="74"/>
      <c r="G89" s="291" t="e">
        <f t="shared" si="26"/>
        <v>#DIV/0!</v>
      </c>
      <c r="H89" s="74"/>
      <c r="I89" s="291" t="e">
        <f t="shared" si="27"/>
        <v>#DIV/0!</v>
      </c>
      <c r="J89" s="74"/>
      <c r="K89" s="291" t="e">
        <f t="shared" si="28"/>
        <v>#DIV/0!</v>
      </c>
      <c r="L89" s="74"/>
      <c r="M89" s="291" t="e">
        <f t="shared" si="29"/>
        <v>#DIV/0!</v>
      </c>
      <c r="N89" s="74"/>
      <c r="O89" s="293" t="e">
        <f t="shared" si="30"/>
        <v>#DIV/0!</v>
      </c>
      <c r="P89" s="36">
        <f t="shared" si="31"/>
        <v>0</v>
      </c>
      <c r="Q89" s="293" t="e">
        <f t="shared" si="32"/>
        <v>#DIV/0!</v>
      </c>
      <c r="R89" s="47" t="e">
        <f t="shared" si="33"/>
        <v>#DIV/0!</v>
      </c>
    </row>
    <row r="90" spans="1:18" ht="18" customHeight="1">
      <c r="A90" s="24" t="s">
        <v>131</v>
      </c>
      <c r="B90" s="6" t="s">
        <v>124</v>
      </c>
      <c r="C90" s="38">
        <f t="shared" si="34"/>
        <v>0</v>
      </c>
      <c r="D90" s="73"/>
      <c r="E90" s="291" t="e">
        <f t="shared" si="25"/>
        <v>#DIV/0!</v>
      </c>
      <c r="F90" s="74"/>
      <c r="G90" s="291" t="e">
        <f t="shared" si="26"/>
        <v>#DIV/0!</v>
      </c>
      <c r="H90" s="74"/>
      <c r="I90" s="291" t="e">
        <f t="shared" si="27"/>
        <v>#DIV/0!</v>
      </c>
      <c r="J90" s="74"/>
      <c r="K90" s="291" t="e">
        <f t="shared" si="28"/>
        <v>#DIV/0!</v>
      </c>
      <c r="L90" s="74"/>
      <c r="M90" s="291" t="e">
        <f t="shared" si="29"/>
        <v>#DIV/0!</v>
      </c>
      <c r="N90" s="74"/>
      <c r="O90" s="293" t="e">
        <f t="shared" si="30"/>
        <v>#DIV/0!</v>
      </c>
      <c r="P90" s="36">
        <f t="shared" si="31"/>
        <v>0</v>
      </c>
      <c r="Q90" s="293" t="e">
        <f t="shared" si="32"/>
        <v>#DIV/0!</v>
      </c>
      <c r="R90" s="47" t="e">
        <f t="shared" si="33"/>
        <v>#DIV/0!</v>
      </c>
    </row>
    <row r="91" spans="1:18" ht="18" customHeight="1">
      <c r="A91" s="20" t="s">
        <v>132</v>
      </c>
      <c r="B91" s="6" t="s">
        <v>125</v>
      </c>
      <c r="C91" s="38">
        <f t="shared" si="34"/>
        <v>0</v>
      </c>
      <c r="D91" s="73"/>
      <c r="E91" s="291" t="e">
        <f t="shared" si="25"/>
        <v>#DIV/0!</v>
      </c>
      <c r="F91" s="74"/>
      <c r="G91" s="291" t="e">
        <f t="shared" si="26"/>
        <v>#DIV/0!</v>
      </c>
      <c r="H91" s="74"/>
      <c r="I91" s="291" t="e">
        <f t="shared" si="27"/>
        <v>#DIV/0!</v>
      </c>
      <c r="J91" s="74"/>
      <c r="K91" s="291" t="e">
        <f t="shared" si="28"/>
        <v>#DIV/0!</v>
      </c>
      <c r="L91" s="74"/>
      <c r="M91" s="291" t="e">
        <f t="shared" si="29"/>
        <v>#DIV/0!</v>
      </c>
      <c r="N91" s="74"/>
      <c r="O91" s="293" t="e">
        <f t="shared" si="30"/>
        <v>#DIV/0!</v>
      </c>
      <c r="P91" s="36">
        <f t="shared" si="31"/>
        <v>0</v>
      </c>
      <c r="Q91" s="293" t="e">
        <f t="shared" si="32"/>
        <v>#DIV/0!</v>
      </c>
      <c r="R91" s="47" t="e">
        <f t="shared" si="33"/>
        <v>#DIV/0!</v>
      </c>
    </row>
    <row r="92" spans="1:18" ht="18" customHeight="1" thickBot="1">
      <c r="A92" s="24" t="s">
        <v>133</v>
      </c>
      <c r="B92" s="6" t="s">
        <v>126</v>
      </c>
      <c r="C92" s="38">
        <f t="shared" si="34"/>
        <v>0</v>
      </c>
      <c r="D92" s="73"/>
      <c r="E92" s="291" t="e">
        <f t="shared" si="25"/>
        <v>#DIV/0!</v>
      </c>
      <c r="F92" s="125"/>
      <c r="G92" s="291" t="e">
        <f t="shared" si="26"/>
        <v>#DIV/0!</v>
      </c>
      <c r="H92" s="125"/>
      <c r="I92" s="291" t="e">
        <f t="shared" si="27"/>
        <v>#DIV/0!</v>
      </c>
      <c r="J92" s="125"/>
      <c r="K92" s="291" t="e">
        <f t="shared" si="28"/>
        <v>#DIV/0!</v>
      </c>
      <c r="L92" s="125"/>
      <c r="M92" s="291" t="e">
        <f t="shared" si="29"/>
        <v>#DIV/0!</v>
      </c>
      <c r="N92" s="125"/>
      <c r="O92" s="293" t="e">
        <f t="shared" si="30"/>
        <v>#DIV/0!</v>
      </c>
      <c r="P92" s="36">
        <f t="shared" si="31"/>
        <v>0</v>
      </c>
      <c r="Q92" s="297" t="e">
        <f t="shared" si="32"/>
        <v>#DIV/0!</v>
      </c>
      <c r="R92" s="47" t="e">
        <f t="shared" si="33"/>
        <v>#DIV/0!</v>
      </c>
    </row>
    <row r="93" spans="1:18" ht="23.25" customHeight="1" thickBot="1">
      <c r="A93" s="281" t="s">
        <v>35</v>
      </c>
      <c r="B93" s="282"/>
      <c r="C93" s="31">
        <f>SUM(C68:C92)</f>
        <v>45</v>
      </c>
      <c r="D93" s="32">
        <f>SUM(D68:D92)</f>
        <v>4</v>
      </c>
      <c r="E93" s="53">
        <f>D93/C93</f>
        <v>0.08888888888888889</v>
      </c>
      <c r="F93" s="33">
        <f>SUM(F68:F92)</f>
        <v>18</v>
      </c>
      <c r="G93" s="298">
        <f>F93/C93</f>
        <v>0.4</v>
      </c>
      <c r="H93" s="33">
        <f>SUM(H68:H92)</f>
        <v>14</v>
      </c>
      <c r="I93" s="53">
        <f>H93/C93</f>
        <v>0.3111111111111111</v>
      </c>
      <c r="J93" s="33">
        <f>SUM(J68:J92)</f>
        <v>5</v>
      </c>
      <c r="K93" s="298">
        <f>J93/C93</f>
        <v>0.1111111111111111</v>
      </c>
      <c r="L93" s="33">
        <f>SUM(L68:L92)</f>
        <v>4</v>
      </c>
      <c r="M93" s="53">
        <f>L93/C93</f>
        <v>0.08888888888888889</v>
      </c>
      <c r="N93" s="33">
        <f>SUM(N68:N92)</f>
        <v>0</v>
      </c>
      <c r="O93" s="298">
        <f>N93/C93</f>
        <v>0</v>
      </c>
      <c r="P93" s="34">
        <f>SUM(P68:P92)</f>
        <v>41</v>
      </c>
      <c r="Q93" s="298">
        <f>P93/C93</f>
        <v>0.9111111111111111</v>
      </c>
      <c r="R93" s="37">
        <f>(D93*1+F93*2+H93*3+J93*4+L93*5+N93*6)/C93</f>
        <v>2.7111111111111112</v>
      </c>
    </row>
    <row r="94" spans="1:18" ht="12" customHeight="1">
      <c r="A94" s="1"/>
      <c r="B94" s="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24" customHeight="1">
      <c r="A95" s="1"/>
      <c r="B95" s="10" t="s">
        <v>60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35.25" customHeight="1" thickBot="1">
      <c r="A96" s="1"/>
      <c r="B96" s="10" t="s">
        <v>79</v>
      </c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5" customHeight="1">
      <c r="A97" s="260" t="s">
        <v>0</v>
      </c>
      <c r="B97" s="260" t="s">
        <v>1</v>
      </c>
      <c r="C97" s="260" t="s">
        <v>121</v>
      </c>
      <c r="D97" s="279" t="s">
        <v>49</v>
      </c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80"/>
      <c r="P97" s="274" t="s">
        <v>7</v>
      </c>
      <c r="Q97" s="276" t="s">
        <v>47</v>
      </c>
      <c r="R97" s="260" t="s">
        <v>48</v>
      </c>
    </row>
    <row r="98" spans="1:18" ht="24" customHeight="1" thickBot="1">
      <c r="A98" s="273"/>
      <c r="B98" s="273"/>
      <c r="C98" s="278"/>
      <c r="D98" s="14" t="s">
        <v>2</v>
      </c>
      <c r="E98" s="15" t="s">
        <v>47</v>
      </c>
      <c r="F98" s="15" t="s">
        <v>119</v>
      </c>
      <c r="G98" s="16" t="s">
        <v>47</v>
      </c>
      <c r="H98" s="15" t="s">
        <v>3</v>
      </c>
      <c r="I98" s="15" t="s">
        <v>47</v>
      </c>
      <c r="J98" s="15" t="s">
        <v>4</v>
      </c>
      <c r="K98" s="16" t="s">
        <v>47</v>
      </c>
      <c r="L98" s="15" t="s">
        <v>5</v>
      </c>
      <c r="M98" s="15" t="s">
        <v>47</v>
      </c>
      <c r="N98" s="15" t="s">
        <v>6</v>
      </c>
      <c r="O98" s="16" t="s">
        <v>47</v>
      </c>
      <c r="P98" s="275"/>
      <c r="Q98" s="277"/>
      <c r="R98" s="273"/>
    </row>
    <row r="99" spans="1:18" ht="18" customHeight="1">
      <c r="A99" s="23" t="s">
        <v>8</v>
      </c>
      <c r="B99" s="7" t="s">
        <v>9</v>
      </c>
      <c r="C99" s="38">
        <f>SUM(D99,F99,H99,J99,L99,N99)</f>
        <v>18</v>
      </c>
      <c r="D99" s="69">
        <v>0</v>
      </c>
      <c r="E99" s="25">
        <f>D99/C99</f>
        <v>0</v>
      </c>
      <c r="F99" s="70">
        <v>12</v>
      </c>
      <c r="G99" s="51">
        <f aca="true" t="shared" si="35" ref="G99:G108">F99/C99</f>
        <v>0.6666666666666666</v>
      </c>
      <c r="H99" s="70">
        <v>6</v>
      </c>
      <c r="I99" s="52">
        <f aca="true" t="shared" si="36" ref="I99:I108">H99/C99</f>
        <v>0.3333333333333333</v>
      </c>
      <c r="J99" s="70">
        <v>0</v>
      </c>
      <c r="K99" s="51">
        <f aca="true" t="shared" si="37" ref="K99:K108">J99/C99</f>
        <v>0</v>
      </c>
      <c r="L99" s="70">
        <v>0</v>
      </c>
      <c r="M99" s="52">
        <f aca="true" t="shared" si="38" ref="M99:M108">L99/C99</f>
        <v>0</v>
      </c>
      <c r="N99" s="70">
        <v>0</v>
      </c>
      <c r="O99" s="51">
        <f aca="true" t="shared" si="39" ref="O99:O108">N99/C99</f>
        <v>0</v>
      </c>
      <c r="P99" s="35">
        <f aca="true" t="shared" si="40" ref="P99:P108">C99-D99</f>
        <v>18</v>
      </c>
      <c r="Q99" s="51">
        <f aca="true" t="shared" si="41" ref="Q99:Q108">P99/C99</f>
        <v>1</v>
      </c>
      <c r="R99" s="43">
        <f aca="true" t="shared" si="42" ref="R99:R108">(D99*1+F99*2+H99*3+J99*4+L99*5+N99*6)/C99</f>
        <v>2.3333333333333335</v>
      </c>
    </row>
    <row r="100" spans="1:18" ht="24" customHeight="1">
      <c r="A100" s="20" t="s">
        <v>10</v>
      </c>
      <c r="B100" s="17" t="s">
        <v>55</v>
      </c>
      <c r="C100" s="38">
        <f aca="true" t="shared" si="43" ref="C100:C123">SUM(D100,F100,H100,J100,L100,N100)</f>
        <v>0</v>
      </c>
      <c r="D100" s="71">
        <v>0</v>
      </c>
      <c r="E100" s="25" t="e">
        <f>D100/C100</f>
        <v>#DIV/0!</v>
      </c>
      <c r="F100" s="72">
        <v>0</v>
      </c>
      <c r="G100" s="51" t="e">
        <f t="shared" si="35"/>
        <v>#DIV/0!</v>
      </c>
      <c r="H100" s="72">
        <v>0</v>
      </c>
      <c r="I100" s="52" t="e">
        <f t="shared" si="36"/>
        <v>#DIV/0!</v>
      </c>
      <c r="J100" s="72">
        <v>0</v>
      </c>
      <c r="K100" s="51" t="e">
        <f t="shared" si="37"/>
        <v>#DIV/0!</v>
      </c>
      <c r="L100" s="72">
        <v>0</v>
      </c>
      <c r="M100" s="52" t="e">
        <f t="shared" si="38"/>
        <v>#DIV/0!</v>
      </c>
      <c r="N100" s="72">
        <v>0</v>
      </c>
      <c r="O100" s="51" t="e">
        <f t="shared" si="39"/>
        <v>#DIV/0!</v>
      </c>
      <c r="P100" s="35">
        <f t="shared" si="40"/>
        <v>0</v>
      </c>
      <c r="Q100" s="51" t="e">
        <f t="shared" si="41"/>
        <v>#DIV/0!</v>
      </c>
      <c r="R100" s="47" t="e">
        <f t="shared" si="42"/>
        <v>#DIV/0!</v>
      </c>
    </row>
    <row r="101" spans="1:18" ht="18" customHeight="1">
      <c r="A101" s="24" t="s">
        <v>12</v>
      </c>
      <c r="B101" s="6" t="s">
        <v>21</v>
      </c>
      <c r="C101" s="38">
        <f t="shared" si="43"/>
        <v>7</v>
      </c>
      <c r="D101" s="73">
        <v>0</v>
      </c>
      <c r="E101" s="25">
        <f aca="true" t="shared" si="44" ref="E101:E108">D101/C101</f>
        <v>0</v>
      </c>
      <c r="F101" s="74">
        <v>2</v>
      </c>
      <c r="G101" s="51">
        <f t="shared" si="35"/>
        <v>0.2857142857142857</v>
      </c>
      <c r="H101" s="74">
        <v>3</v>
      </c>
      <c r="I101" s="52">
        <f t="shared" si="36"/>
        <v>0.42857142857142855</v>
      </c>
      <c r="J101" s="74">
        <v>2</v>
      </c>
      <c r="K101" s="51">
        <f t="shared" si="37"/>
        <v>0.2857142857142857</v>
      </c>
      <c r="L101" s="74">
        <v>0</v>
      </c>
      <c r="M101" s="52">
        <f t="shared" si="38"/>
        <v>0</v>
      </c>
      <c r="N101" s="74">
        <v>0</v>
      </c>
      <c r="O101" s="51">
        <f t="shared" si="39"/>
        <v>0</v>
      </c>
      <c r="P101" s="36">
        <f t="shared" si="40"/>
        <v>7</v>
      </c>
      <c r="Q101" s="51">
        <f t="shared" si="41"/>
        <v>1</v>
      </c>
      <c r="R101" s="47">
        <f t="shared" si="42"/>
        <v>3</v>
      </c>
    </row>
    <row r="102" spans="1:18" ht="18" customHeight="1">
      <c r="A102" s="20" t="s">
        <v>14</v>
      </c>
      <c r="B102" s="6" t="s">
        <v>27</v>
      </c>
      <c r="C102" s="38">
        <f t="shared" si="43"/>
        <v>0</v>
      </c>
      <c r="D102" s="71">
        <v>0</v>
      </c>
      <c r="E102" s="25" t="e">
        <f t="shared" si="44"/>
        <v>#DIV/0!</v>
      </c>
      <c r="F102" s="72">
        <v>0</v>
      </c>
      <c r="G102" s="51" t="e">
        <f t="shared" si="35"/>
        <v>#DIV/0!</v>
      </c>
      <c r="H102" s="72">
        <v>0</v>
      </c>
      <c r="I102" s="52" t="e">
        <f t="shared" si="36"/>
        <v>#DIV/0!</v>
      </c>
      <c r="J102" s="72">
        <v>0</v>
      </c>
      <c r="K102" s="51" t="e">
        <f t="shared" si="37"/>
        <v>#DIV/0!</v>
      </c>
      <c r="L102" s="72">
        <v>0</v>
      </c>
      <c r="M102" s="52" t="e">
        <f t="shared" si="38"/>
        <v>#DIV/0!</v>
      </c>
      <c r="N102" s="72">
        <v>0</v>
      </c>
      <c r="O102" s="51" t="e">
        <f t="shared" si="39"/>
        <v>#DIV/0!</v>
      </c>
      <c r="P102" s="36">
        <f t="shared" si="40"/>
        <v>0</v>
      </c>
      <c r="Q102" s="51" t="e">
        <f t="shared" si="41"/>
        <v>#DIV/0!</v>
      </c>
      <c r="R102" s="47" t="e">
        <f t="shared" si="42"/>
        <v>#DIV/0!</v>
      </c>
    </row>
    <row r="103" spans="1:18" ht="18" customHeight="1">
      <c r="A103" s="24" t="s">
        <v>15</v>
      </c>
      <c r="B103" s="17" t="s">
        <v>117</v>
      </c>
      <c r="C103" s="38">
        <f t="shared" si="43"/>
        <v>0</v>
      </c>
      <c r="D103" s="73">
        <v>0</v>
      </c>
      <c r="E103" s="25" t="e">
        <f t="shared" si="44"/>
        <v>#DIV/0!</v>
      </c>
      <c r="F103" s="74">
        <v>0</v>
      </c>
      <c r="G103" s="51" t="e">
        <f t="shared" si="35"/>
        <v>#DIV/0!</v>
      </c>
      <c r="H103" s="74">
        <v>0</v>
      </c>
      <c r="I103" s="52" t="e">
        <f t="shared" si="36"/>
        <v>#DIV/0!</v>
      </c>
      <c r="J103" s="74">
        <v>0</v>
      </c>
      <c r="K103" s="51" t="e">
        <f t="shared" si="37"/>
        <v>#DIV/0!</v>
      </c>
      <c r="L103" s="74">
        <v>0</v>
      </c>
      <c r="M103" s="52" t="e">
        <f t="shared" si="38"/>
        <v>#DIV/0!</v>
      </c>
      <c r="N103" s="74">
        <v>0</v>
      </c>
      <c r="O103" s="51" t="e">
        <f t="shared" si="39"/>
        <v>#DIV/0!</v>
      </c>
      <c r="P103" s="36">
        <f t="shared" si="40"/>
        <v>0</v>
      </c>
      <c r="Q103" s="51" t="e">
        <f t="shared" si="41"/>
        <v>#DIV/0!</v>
      </c>
      <c r="R103" s="47" t="e">
        <f t="shared" si="42"/>
        <v>#DIV/0!</v>
      </c>
    </row>
    <row r="104" spans="1:18" ht="18" customHeight="1">
      <c r="A104" s="20" t="s">
        <v>17</v>
      </c>
      <c r="B104" s="6" t="s">
        <v>29</v>
      </c>
      <c r="C104" s="38">
        <f t="shared" si="43"/>
        <v>0</v>
      </c>
      <c r="D104" s="71">
        <v>0</v>
      </c>
      <c r="E104" s="25" t="e">
        <f t="shared" si="44"/>
        <v>#DIV/0!</v>
      </c>
      <c r="F104" s="72">
        <v>0</v>
      </c>
      <c r="G104" s="51" t="e">
        <f t="shared" si="35"/>
        <v>#DIV/0!</v>
      </c>
      <c r="H104" s="72">
        <v>0</v>
      </c>
      <c r="I104" s="52" t="e">
        <f t="shared" si="36"/>
        <v>#DIV/0!</v>
      </c>
      <c r="J104" s="72">
        <v>0</v>
      </c>
      <c r="K104" s="51" t="e">
        <f t="shared" si="37"/>
        <v>#DIV/0!</v>
      </c>
      <c r="L104" s="72">
        <v>0</v>
      </c>
      <c r="M104" s="52" t="e">
        <f t="shared" si="38"/>
        <v>#DIV/0!</v>
      </c>
      <c r="N104" s="72">
        <v>0</v>
      </c>
      <c r="O104" s="51" t="e">
        <f t="shared" si="39"/>
        <v>#DIV/0!</v>
      </c>
      <c r="P104" s="36">
        <f t="shared" si="40"/>
        <v>0</v>
      </c>
      <c r="Q104" s="51" t="e">
        <f t="shared" si="41"/>
        <v>#DIV/0!</v>
      </c>
      <c r="R104" s="47" t="e">
        <f t="shared" si="42"/>
        <v>#DIV/0!</v>
      </c>
    </row>
    <row r="105" spans="1:18" ht="18" customHeight="1">
      <c r="A105" s="24" t="s">
        <v>18</v>
      </c>
      <c r="B105" s="6" t="s">
        <v>31</v>
      </c>
      <c r="C105" s="38">
        <f t="shared" si="43"/>
        <v>0</v>
      </c>
      <c r="D105" s="73">
        <v>0</v>
      </c>
      <c r="E105" s="25" t="e">
        <f t="shared" si="44"/>
        <v>#DIV/0!</v>
      </c>
      <c r="F105" s="74">
        <v>0</v>
      </c>
      <c r="G105" s="51" t="e">
        <f t="shared" si="35"/>
        <v>#DIV/0!</v>
      </c>
      <c r="H105" s="74">
        <v>0</v>
      </c>
      <c r="I105" s="52" t="e">
        <f t="shared" si="36"/>
        <v>#DIV/0!</v>
      </c>
      <c r="J105" s="74">
        <v>0</v>
      </c>
      <c r="K105" s="51" t="e">
        <f t="shared" si="37"/>
        <v>#DIV/0!</v>
      </c>
      <c r="L105" s="74">
        <v>0</v>
      </c>
      <c r="M105" s="52" t="e">
        <f t="shared" si="38"/>
        <v>#DIV/0!</v>
      </c>
      <c r="N105" s="74">
        <v>0</v>
      </c>
      <c r="O105" s="51" t="e">
        <f t="shared" si="39"/>
        <v>#DIV/0!</v>
      </c>
      <c r="P105" s="36">
        <f t="shared" si="40"/>
        <v>0</v>
      </c>
      <c r="Q105" s="51" t="e">
        <f t="shared" si="41"/>
        <v>#DIV/0!</v>
      </c>
      <c r="R105" s="47" t="e">
        <f t="shared" si="42"/>
        <v>#DIV/0!</v>
      </c>
    </row>
    <row r="106" spans="1:18" ht="18" customHeight="1">
      <c r="A106" s="20" t="s">
        <v>20</v>
      </c>
      <c r="B106" s="6" t="s">
        <v>23</v>
      </c>
      <c r="C106" s="38">
        <f t="shared" si="43"/>
        <v>1</v>
      </c>
      <c r="D106" s="71">
        <v>0</v>
      </c>
      <c r="E106" s="25">
        <f t="shared" si="44"/>
        <v>0</v>
      </c>
      <c r="F106" s="72">
        <v>1</v>
      </c>
      <c r="G106" s="51">
        <f t="shared" si="35"/>
        <v>1</v>
      </c>
      <c r="H106" s="72">
        <v>0</v>
      </c>
      <c r="I106" s="52">
        <f t="shared" si="36"/>
        <v>0</v>
      </c>
      <c r="J106" s="72">
        <v>0</v>
      </c>
      <c r="K106" s="51">
        <f t="shared" si="37"/>
        <v>0</v>
      </c>
      <c r="L106" s="72">
        <v>0</v>
      </c>
      <c r="M106" s="52">
        <f t="shared" si="38"/>
        <v>0</v>
      </c>
      <c r="N106" s="72">
        <v>0</v>
      </c>
      <c r="O106" s="51">
        <f t="shared" si="39"/>
        <v>0</v>
      </c>
      <c r="P106" s="36">
        <f t="shared" si="40"/>
        <v>1</v>
      </c>
      <c r="Q106" s="51">
        <f t="shared" si="41"/>
        <v>1</v>
      </c>
      <c r="R106" s="47">
        <f t="shared" si="42"/>
        <v>2</v>
      </c>
    </row>
    <row r="107" spans="1:18" ht="18" customHeight="1">
      <c r="A107" s="24" t="s">
        <v>22</v>
      </c>
      <c r="B107" s="6" t="s">
        <v>25</v>
      </c>
      <c r="C107" s="38">
        <f t="shared" si="43"/>
        <v>10</v>
      </c>
      <c r="D107" s="73">
        <v>0</v>
      </c>
      <c r="E107" s="25">
        <f t="shared" si="44"/>
        <v>0</v>
      </c>
      <c r="F107" s="74">
        <v>7</v>
      </c>
      <c r="G107" s="51">
        <f t="shared" si="35"/>
        <v>0.7</v>
      </c>
      <c r="H107" s="74">
        <v>3</v>
      </c>
      <c r="I107" s="52">
        <f t="shared" si="36"/>
        <v>0.3</v>
      </c>
      <c r="J107" s="74">
        <v>0</v>
      </c>
      <c r="K107" s="51">
        <f t="shared" si="37"/>
        <v>0</v>
      </c>
      <c r="L107" s="74">
        <v>0</v>
      </c>
      <c r="M107" s="52">
        <f t="shared" si="38"/>
        <v>0</v>
      </c>
      <c r="N107" s="74">
        <v>0</v>
      </c>
      <c r="O107" s="51">
        <f t="shared" si="39"/>
        <v>0</v>
      </c>
      <c r="P107" s="36">
        <f t="shared" si="40"/>
        <v>10</v>
      </c>
      <c r="Q107" s="51">
        <f t="shared" si="41"/>
        <v>1</v>
      </c>
      <c r="R107" s="47">
        <f t="shared" si="42"/>
        <v>2.3</v>
      </c>
    </row>
    <row r="108" spans="1:18" ht="18" customHeight="1">
      <c r="A108" s="24" t="s">
        <v>24</v>
      </c>
      <c r="B108" s="6" t="s">
        <v>118</v>
      </c>
      <c r="C108" s="38">
        <f t="shared" si="43"/>
        <v>0</v>
      </c>
      <c r="D108" s="73">
        <v>0</v>
      </c>
      <c r="E108" s="25" t="e">
        <f t="shared" si="44"/>
        <v>#DIV/0!</v>
      </c>
      <c r="F108" s="74">
        <v>0</v>
      </c>
      <c r="G108" s="51" t="e">
        <f t="shared" si="35"/>
        <v>#DIV/0!</v>
      </c>
      <c r="H108" s="74">
        <v>0</v>
      </c>
      <c r="I108" s="52" t="e">
        <f t="shared" si="36"/>
        <v>#DIV/0!</v>
      </c>
      <c r="J108" s="74">
        <v>0</v>
      </c>
      <c r="K108" s="51" t="e">
        <f t="shared" si="37"/>
        <v>#DIV/0!</v>
      </c>
      <c r="L108" s="74">
        <v>0</v>
      </c>
      <c r="M108" s="52" t="e">
        <f t="shared" si="38"/>
        <v>#DIV/0!</v>
      </c>
      <c r="N108" s="74">
        <v>0</v>
      </c>
      <c r="O108" s="51" t="e">
        <f t="shared" si="39"/>
        <v>#DIV/0!</v>
      </c>
      <c r="P108" s="36">
        <f t="shared" si="40"/>
        <v>0</v>
      </c>
      <c r="Q108" s="51" t="e">
        <f t="shared" si="41"/>
        <v>#DIV/0!</v>
      </c>
      <c r="R108" s="47" t="e">
        <f t="shared" si="42"/>
        <v>#DIV/0!</v>
      </c>
    </row>
    <row r="109" spans="1:18" ht="18" customHeight="1">
      <c r="A109" s="24" t="s">
        <v>26</v>
      </c>
      <c r="B109" s="6" t="s">
        <v>33</v>
      </c>
      <c r="C109" s="38">
        <f t="shared" si="43"/>
        <v>0</v>
      </c>
      <c r="D109" s="73">
        <v>0</v>
      </c>
      <c r="E109" s="25" t="e">
        <f aca="true" t="shared" si="45" ref="E109:E123">D109/C109</f>
        <v>#DIV/0!</v>
      </c>
      <c r="F109" s="74">
        <v>0</v>
      </c>
      <c r="G109" s="51" t="e">
        <f aca="true" t="shared" si="46" ref="G109:G123">F109/C109</f>
        <v>#DIV/0!</v>
      </c>
      <c r="H109" s="74">
        <v>0</v>
      </c>
      <c r="I109" s="52" t="e">
        <f aca="true" t="shared" si="47" ref="I109:I123">H109/C109</f>
        <v>#DIV/0!</v>
      </c>
      <c r="J109" s="74">
        <v>0</v>
      </c>
      <c r="K109" s="51" t="e">
        <f aca="true" t="shared" si="48" ref="K109:K123">J109/C109</f>
        <v>#DIV/0!</v>
      </c>
      <c r="L109" s="74">
        <v>0</v>
      </c>
      <c r="M109" s="52" t="e">
        <f aca="true" t="shared" si="49" ref="M109:M123">L109/C109</f>
        <v>#DIV/0!</v>
      </c>
      <c r="N109" s="74">
        <v>0</v>
      </c>
      <c r="O109" s="51" t="e">
        <f aca="true" t="shared" si="50" ref="O109:O123">N109/C109</f>
        <v>#DIV/0!</v>
      </c>
      <c r="P109" s="36">
        <f aca="true" t="shared" si="51" ref="P109:P122">C109-D109</f>
        <v>0</v>
      </c>
      <c r="Q109" s="51" t="e">
        <f aca="true" t="shared" si="52" ref="Q109:Q123">P109/C109</f>
        <v>#DIV/0!</v>
      </c>
      <c r="R109" s="47" t="e">
        <f aca="true" t="shared" si="53" ref="R109:R123">(D109*1+F109*2+H109*3+J109*4+L109*5+N109*6)/C109</f>
        <v>#DIV/0!</v>
      </c>
    </row>
    <row r="110" spans="1:18" ht="18" customHeight="1">
      <c r="A110" s="20" t="s">
        <v>28</v>
      </c>
      <c r="B110" s="6" t="s">
        <v>13</v>
      </c>
      <c r="C110" s="38">
        <f t="shared" si="43"/>
        <v>0</v>
      </c>
      <c r="D110" s="73">
        <v>0</v>
      </c>
      <c r="E110" s="25" t="e">
        <f t="shared" si="45"/>
        <v>#DIV/0!</v>
      </c>
      <c r="F110" s="74">
        <v>0</v>
      </c>
      <c r="G110" s="51" t="e">
        <f t="shared" si="46"/>
        <v>#DIV/0!</v>
      </c>
      <c r="H110" s="74">
        <v>0</v>
      </c>
      <c r="I110" s="52" t="e">
        <f t="shared" si="47"/>
        <v>#DIV/0!</v>
      </c>
      <c r="J110" s="74">
        <v>0</v>
      </c>
      <c r="K110" s="51" t="e">
        <f t="shared" si="48"/>
        <v>#DIV/0!</v>
      </c>
      <c r="L110" s="74">
        <v>0</v>
      </c>
      <c r="M110" s="52" t="e">
        <f t="shared" si="49"/>
        <v>#DIV/0!</v>
      </c>
      <c r="N110" s="74">
        <v>0</v>
      </c>
      <c r="O110" s="51" t="e">
        <f t="shared" si="50"/>
        <v>#DIV/0!</v>
      </c>
      <c r="P110" s="36">
        <f t="shared" si="51"/>
        <v>0</v>
      </c>
      <c r="Q110" s="51" t="e">
        <f t="shared" si="52"/>
        <v>#DIV/0!</v>
      </c>
      <c r="R110" s="47" t="e">
        <f t="shared" si="53"/>
        <v>#DIV/0!</v>
      </c>
    </row>
    <row r="111" spans="1:18" ht="18" customHeight="1">
      <c r="A111" s="24" t="s">
        <v>30</v>
      </c>
      <c r="B111" s="6" t="s">
        <v>16</v>
      </c>
      <c r="C111" s="38">
        <f t="shared" si="43"/>
        <v>16</v>
      </c>
      <c r="D111" s="73">
        <v>0</v>
      </c>
      <c r="E111" s="25">
        <f t="shared" si="45"/>
        <v>0</v>
      </c>
      <c r="F111" s="74">
        <v>9</v>
      </c>
      <c r="G111" s="51">
        <f t="shared" si="46"/>
        <v>0.5625</v>
      </c>
      <c r="H111" s="74">
        <v>6</v>
      </c>
      <c r="I111" s="52">
        <f t="shared" si="47"/>
        <v>0.375</v>
      </c>
      <c r="J111" s="74">
        <v>1</v>
      </c>
      <c r="K111" s="51">
        <f t="shared" si="48"/>
        <v>0.0625</v>
      </c>
      <c r="L111" s="74">
        <v>0</v>
      </c>
      <c r="M111" s="52">
        <f t="shared" si="49"/>
        <v>0</v>
      </c>
      <c r="N111" s="74">
        <v>0</v>
      </c>
      <c r="O111" s="51">
        <f t="shared" si="50"/>
        <v>0</v>
      </c>
      <c r="P111" s="36">
        <f t="shared" si="51"/>
        <v>16</v>
      </c>
      <c r="Q111" s="51">
        <f t="shared" si="52"/>
        <v>1</v>
      </c>
      <c r="R111" s="47">
        <f t="shared" si="53"/>
        <v>2.5</v>
      </c>
    </row>
    <row r="112" spans="1:18" ht="18" customHeight="1">
      <c r="A112" s="24" t="s">
        <v>32</v>
      </c>
      <c r="B112" s="6" t="s">
        <v>102</v>
      </c>
      <c r="C112" s="38">
        <f t="shared" si="43"/>
        <v>1</v>
      </c>
      <c r="D112" s="73">
        <v>0</v>
      </c>
      <c r="E112" s="25">
        <f t="shared" si="45"/>
        <v>0</v>
      </c>
      <c r="F112" s="74">
        <v>0</v>
      </c>
      <c r="G112" s="51">
        <f t="shared" si="46"/>
        <v>0</v>
      </c>
      <c r="H112" s="74">
        <v>0</v>
      </c>
      <c r="I112" s="52">
        <f t="shared" si="47"/>
        <v>0</v>
      </c>
      <c r="J112" s="74">
        <v>1</v>
      </c>
      <c r="K112" s="51">
        <f t="shared" si="48"/>
        <v>1</v>
      </c>
      <c r="L112" s="74">
        <v>0</v>
      </c>
      <c r="M112" s="52">
        <f t="shared" si="49"/>
        <v>0</v>
      </c>
      <c r="N112" s="74">
        <v>0</v>
      </c>
      <c r="O112" s="51">
        <f t="shared" si="50"/>
        <v>0</v>
      </c>
      <c r="P112" s="36">
        <f t="shared" si="51"/>
        <v>1</v>
      </c>
      <c r="Q112" s="51">
        <f t="shared" si="52"/>
        <v>1</v>
      </c>
      <c r="R112" s="47">
        <f t="shared" si="53"/>
        <v>4</v>
      </c>
    </row>
    <row r="113" spans="1:18" ht="18" customHeight="1">
      <c r="A113" s="24" t="s">
        <v>34</v>
      </c>
      <c r="B113" s="6" t="s">
        <v>11</v>
      </c>
      <c r="C113" s="38">
        <f t="shared" si="43"/>
        <v>1</v>
      </c>
      <c r="D113" s="73">
        <v>0</v>
      </c>
      <c r="E113" s="25">
        <f t="shared" si="45"/>
        <v>0</v>
      </c>
      <c r="F113" s="74">
        <v>0</v>
      </c>
      <c r="G113" s="51">
        <f t="shared" si="46"/>
        <v>0</v>
      </c>
      <c r="H113" s="74">
        <v>0</v>
      </c>
      <c r="I113" s="52">
        <f t="shared" si="47"/>
        <v>0</v>
      </c>
      <c r="J113" s="74">
        <v>1</v>
      </c>
      <c r="K113" s="51">
        <f t="shared" si="48"/>
        <v>1</v>
      </c>
      <c r="L113" s="74">
        <v>0</v>
      </c>
      <c r="M113" s="52">
        <f t="shared" si="49"/>
        <v>0</v>
      </c>
      <c r="N113" s="74">
        <v>0</v>
      </c>
      <c r="O113" s="51">
        <f t="shared" si="50"/>
        <v>0</v>
      </c>
      <c r="P113" s="36">
        <f t="shared" si="51"/>
        <v>1</v>
      </c>
      <c r="Q113" s="51">
        <f t="shared" si="52"/>
        <v>1</v>
      </c>
      <c r="R113" s="47">
        <f t="shared" si="53"/>
        <v>4</v>
      </c>
    </row>
    <row r="114" spans="1:18" ht="18" customHeight="1">
      <c r="A114" s="20" t="s">
        <v>56</v>
      </c>
      <c r="B114" s="6" t="s">
        <v>103</v>
      </c>
      <c r="C114" s="38">
        <f t="shared" si="43"/>
        <v>0</v>
      </c>
      <c r="D114" s="73">
        <v>0</v>
      </c>
      <c r="E114" s="25" t="e">
        <f t="shared" si="45"/>
        <v>#DIV/0!</v>
      </c>
      <c r="F114" s="74">
        <v>0</v>
      </c>
      <c r="G114" s="51" t="e">
        <f t="shared" si="46"/>
        <v>#DIV/0!</v>
      </c>
      <c r="H114" s="74">
        <v>0</v>
      </c>
      <c r="I114" s="52" t="e">
        <f t="shared" si="47"/>
        <v>#DIV/0!</v>
      </c>
      <c r="J114" s="74">
        <v>0</v>
      </c>
      <c r="K114" s="51" t="e">
        <f t="shared" si="48"/>
        <v>#DIV/0!</v>
      </c>
      <c r="L114" s="74">
        <v>0</v>
      </c>
      <c r="M114" s="52" t="e">
        <f t="shared" si="49"/>
        <v>#DIV/0!</v>
      </c>
      <c r="N114" s="74">
        <v>0</v>
      </c>
      <c r="O114" s="51" t="e">
        <f t="shared" si="50"/>
        <v>#DIV/0!</v>
      </c>
      <c r="P114" s="36">
        <f t="shared" si="51"/>
        <v>0</v>
      </c>
      <c r="Q114" s="51" t="e">
        <f t="shared" si="52"/>
        <v>#DIV/0!</v>
      </c>
      <c r="R114" s="47" t="e">
        <f t="shared" si="53"/>
        <v>#DIV/0!</v>
      </c>
    </row>
    <row r="115" spans="1:18" ht="18" customHeight="1">
      <c r="A115" s="24" t="s">
        <v>105</v>
      </c>
      <c r="B115" s="6" t="s">
        <v>19</v>
      </c>
      <c r="C115" s="38">
        <f t="shared" si="43"/>
        <v>0</v>
      </c>
      <c r="D115" s="73">
        <v>0</v>
      </c>
      <c r="E115" s="25" t="e">
        <f t="shared" si="45"/>
        <v>#DIV/0!</v>
      </c>
      <c r="F115" s="74">
        <v>0</v>
      </c>
      <c r="G115" s="51" t="e">
        <f t="shared" si="46"/>
        <v>#DIV/0!</v>
      </c>
      <c r="H115" s="74">
        <v>0</v>
      </c>
      <c r="I115" s="52" t="e">
        <f t="shared" si="47"/>
        <v>#DIV/0!</v>
      </c>
      <c r="J115" s="74">
        <v>0</v>
      </c>
      <c r="K115" s="51" t="e">
        <f t="shared" si="48"/>
        <v>#DIV/0!</v>
      </c>
      <c r="L115" s="74">
        <v>0</v>
      </c>
      <c r="M115" s="52" t="e">
        <f t="shared" si="49"/>
        <v>#DIV/0!</v>
      </c>
      <c r="N115" s="74">
        <v>0</v>
      </c>
      <c r="O115" s="51" t="e">
        <f t="shared" si="50"/>
        <v>#DIV/0!</v>
      </c>
      <c r="P115" s="36">
        <f t="shared" si="51"/>
        <v>0</v>
      </c>
      <c r="Q115" s="51" t="e">
        <f t="shared" si="52"/>
        <v>#DIV/0!</v>
      </c>
      <c r="R115" s="47" t="e">
        <f t="shared" si="53"/>
        <v>#DIV/0!</v>
      </c>
    </row>
    <row r="116" spans="1:18" ht="18" customHeight="1">
      <c r="A116" s="24" t="s">
        <v>106</v>
      </c>
      <c r="B116" s="6" t="s">
        <v>104</v>
      </c>
      <c r="C116" s="38">
        <f t="shared" si="43"/>
        <v>0</v>
      </c>
      <c r="D116" s="73">
        <v>0</v>
      </c>
      <c r="E116" s="25" t="e">
        <f t="shared" si="45"/>
        <v>#DIV/0!</v>
      </c>
      <c r="F116" s="74">
        <v>0</v>
      </c>
      <c r="G116" s="51" t="e">
        <f t="shared" si="46"/>
        <v>#DIV/0!</v>
      </c>
      <c r="H116" s="74">
        <v>0</v>
      </c>
      <c r="I116" s="52" t="e">
        <f t="shared" si="47"/>
        <v>#DIV/0!</v>
      </c>
      <c r="J116" s="74">
        <v>0</v>
      </c>
      <c r="K116" s="51" t="e">
        <f t="shared" si="48"/>
        <v>#DIV/0!</v>
      </c>
      <c r="L116" s="74">
        <v>0</v>
      </c>
      <c r="M116" s="52" t="e">
        <f t="shared" si="49"/>
        <v>#DIV/0!</v>
      </c>
      <c r="N116" s="74">
        <v>0</v>
      </c>
      <c r="O116" s="51" t="e">
        <f t="shared" si="50"/>
        <v>#DIV/0!</v>
      </c>
      <c r="P116" s="36">
        <f t="shared" si="51"/>
        <v>0</v>
      </c>
      <c r="Q116" s="51" t="e">
        <f t="shared" si="52"/>
        <v>#DIV/0!</v>
      </c>
      <c r="R116" s="47" t="e">
        <f t="shared" si="53"/>
        <v>#DIV/0!</v>
      </c>
    </row>
    <row r="117" spans="1:18" ht="18" customHeight="1">
      <c r="A117" s="24" t="s">
        <v>127</v>
      </c>
      <c r="B117" s="6" t="s">
        <v>122</v>
      </c>
      <c r="C117" s="38">
        <f t="shared" si="43"/>
        <v>1</v>
      </c>
      <c r="D117" s="73">
        <v>0</v>
      </c>
      <c r="E117" s="25">
        <f t="shared" si="45"/>
        <v>0</v>
      </c>
      <c r="F117" s="74">
        <v>0</v>
      </c>
      <c r="G117" s="51">
        <f t="shared" si="46"/>
        <v>0</v>
      </c>
      <c r="H117" s="74">
        <v>0</v>
      </c>
      <c r="I117" s="52">
        <f t="shared" si="47"/>
        <v>0</v>
      </c>
      <c r="J117" s="74">
        <v>1</v>
      </c>
      <c r="K117" s="51">
        <f t="shared" si="48"/>
        <v>1</v>
      </c>
      <c r="L117" s="74">
        <v>0</v>
      </c>
      <c r="M117" s="52">
        <f t="shared" si="49"/>
        <v>0</v>
      </c>
      <c r="N117" s="74">
        <v>0</v>
      </c>
      <c r="O117" s="51">
        <f t="shared" si="50"/>
        <v>0</v>
      </c>
      <c r="P117" s="36">
        <f t="shared" si="51"/>
        <v>1</v>
      </c>
      <c r="Q117" s="51">
        <f t="shared" si="52"/>
        <v>1</v>
      </c>
      <c r="R117" s="47">
        <f t="shared" si="53"/>
        <v>4</v>
      </c>
    </row>
    <row r="118" spans="1:18" ht="18" customHeight="1">
      <c r="A118" s="20" t="s">
        <v>128</v>
      </c>
      <c r="B118" s="6" t="s">
        <v>107</v>
      </c>
      <c r="C118" s="38">
        <f t="shared" si="43"/>
        <v>0</v>
      </c>
      <c r="D118" s="73">
        <v>0</v>
      </c>
      <c r="E118" s="25" t="e">
        <f t="shared" si="45"/>
        <v>#DIV/0!</v>
      </c>
      <c r="F118" s="74">
        <v>0</v>
      </c>
      <c r="G118" s="51" t="e">
        <f t="shared" si="46"/>
        <v>#DIV/0!</v>
      </c>
      <c r="H118" s="74">
        <v>0</v>
      </c>
      <c r="I118" s="52" t="e">
        <f t="shared" si="47"/>
        <v>#DIV/0!</v>
      </c>
      <c r="J118" s="74">
        <v>0</v>
      </c>
      <c r="K118" s="51" t="e">
        <f t="shared" si="48"/>
        <v>#DIV/0!</v>
      </c>
      <c r="L118" s="74">
        <v>0</v>
      </c>
      <c r="M118" s="52" t="e">
        <f t="shared" si="49"/>
        <v>#DIV/0!</v>
      </c>
      <c r="N118" s="74">
        <v>0</v>
      </c>
      <c r="O118" s="51" t="e">
        <f t="shared" si="50"/>
        <v>#DIV/0!</v>
      </c>
      <c r="P118" s="36">
        <f t="shared" si="51"/>
        <v>0</v>
      </c>
      <c r="Q118" s="51" t="e">
        <f t="shared" si="52"/>
        <v>#DIV/0!</v>
      </c>
      <c r="R118" s="47" t="e">
        <f t="shared" si="53"/>
        <v>#DIV/0!</v>
      </c>
    </row>
    <row r="119" spans="1:18" ht="18" customHeight="1">
      <c r="A119" s="24" t="s">
        <v>129</v>
      </c>
      <c r="B119" s="6" t="s">
        <v>108</v>
      </c>
      <c r="C119" s="38">
        <f t="shared" si="43"/>
        <v>0</v>
      </c>
      <c r="D119" s="73">
        <v>0</v>
      </c>
      <c r="E119" s="25" t="e">
        <f t="shared" si="45"/>
        <v>#DIV/0!</v>
      </c>
      <c r="F119" s="74">
        <v>0</v>
      </c>
      <c r="G119" s="51" t="e">
        <f t="shared" si="46"/>
        <v>#DIV/0!</v>
      </c>
      <c r="H119" s="74">
        <v>0</v>
      </c>
      <c r="I119" s="52" t="e">
        <f t="shared" si="47"/>
        <v>#DIV/0!</v>
      </c>
      <c r="J119" s="74">
        <v>0</v>
      </c>
      <c r="K119" s="51" t="e">
        <f t="shared" si="48"/>
        <v>#DIV/0!</v>
      </c>
      <c r="L119" s="74">
        <v>0</v>
      </c>
      <c r="M119" s="52" t="e">
        <f t="shared" si="49"/>
        <v>#DIV/0!</v>
      </c>
      <c r="N119" s="74">
        <v>0</v>
      </c>
      <c r="O119" s="51" t="e">
        <f t="shared" si="50"/>
        <v>#DIV/0!</v>
      </c>
      <c r="P119" s="36">
        <f t="shared" si="51"/>
        <v>0</v>
      </c>
      <c r="Q119" s="51" t="e">
        <f t="shared" si="52"/>
        <v>#DIV/0!</v>
      </c>
      <c r="R119" s="47" t="e">
        <f t="shared" si="53"/>
        <v>#DIV/0!</v>
      </c>
    </row>
    <row r="120" spans="1:18" ht="18" customHeight="1">
      <c r="A120" s="24" t="s">
        <v>130</v>
      </c>
      <c r="B120" s="6" t="s">
        <v>123</v>
      </c>
      <c r="C120" s="38">
        <f t="shared" si="43"/>
        <v>0</v>
      </c>
      <c r="D120" s="73">
        <v>0</v>
      </c>
      <c r="E120" s="25" t="e">
        <f t="shared" si="45"/>
        <v>#DIV/0!</v>
      </c>
      <c r="F120" s="74">
        <v>0</v>
      </c>
      <c r="G120" s="51" t="e">
        <f t="shared" si="46"/>
        <v>#DIV/0!</v>
      </c>
      <c r="H120" s="74">
        <v>0</v>
      </c>
      <c r="I120" s="52" t="e">
        <f t="shared" si="47"/>
        <v>#DIV/0!</v>
      </c>
      <c r="J120" s="74">
        <v>0</v>
      </c>
      <c r="K120" s="51" t="e">
        <f t="shared" si="48"/>
        <v>#DIV/0!</v>
      </c>
      <c r="L120" s="74">
        <v>0</v>
      </c>
      <c r="M120" s="52" t="e">
        <f t="shared" si="49"/>
        <v>#DIV/0!</v>
      </c>
      <c r="N120" s="74">
        <v>0</v>
      </c>
      <c r="O120" s="51" t="e">
        <f t="shared" si="50"/>
        <v>#DIV/0!</v>
      </c>
      <c r="P120" s="36">
        <f t="shared" si="51"/>
        <v>0</v>
      </c>
      <c r="Q120" s="51" t="e">
        <f t="shared" si="52"/>
        <v>#DIV/0!</v>
      </c>
      <c r="R120" s="47" t="e">
        <f t="shared" si="53"/>
        <v>#DIV/0!</v>
      </c>
    </row>
    <row r="121" spans="1:18" ht="18" customHeight="1">
      <c r="A121" s="24" t="s">
        <v>131</v>
      </c>
      <c r="B121" s="6" t="s">
        <v>124</v>
      </c>
      <c r="C121" s="38">
        <f t="shared" si="43"/>
        <v>0</v>
      </c>
      <c r="D121" s="73">
        <v>0</v>
      </c>
      <c r="E121" s="25" t="e">
        <f t="shared" si="45"/>
        <v>#DIV/0!</v>
      </c>
      <c r="F121" s="74">
        <v>0</v>
      </c>
      <c r="G121" s="51" t="e">
        <f t="shared" si="46"/>
        <v>#DIV/0!</v>
      </c>
      <c r="H121" s="74">
        <v>0</v>
      </c>
      <c r="I121" s="52" t="e">
        <f t="shared" si="47"/>
        <v>#DIV/0!</v>
      </c>
      <c r="J121" s="74">
        <v>0</v>
      </c>
      <c r="K121" s="51" t="e">
        <f t="shared" si="48"/>
        <v>#DIV/0!</v>
      </c>
      <c r="L121" s="74">
        <v>0</v>
      </c>
      <c r="M121" s="52" t="e">
        <f t="shared" si="49"/>
        <v>#DIV/0!</v>
      </c>
      <c r="N121" s="74">
        <v>0</v>
      </c>
      <c r="O121" s="51" t="e">
        <f t="shared" si="50"/>
        <v>#DIV/0!</v>
      </c>
      <c r="P121" s="36">
        <f t="shared" si="51"/>
        <v>0</v>
      </c>
      <c r="Q121" s="51" t="e">
        <f t="shared" si="52"/>
        <v>#DIV/0!</v>
      </c>
      <c r="R121" s="47" t="e">
        <f t="shared" si="53"/>
        <v>#DIV/0!</v>
      </c>
    </row>
    <row r="122" spans="1:18" ht="18" customHeight="1">
      <c r="A122" s="20" t="s">
        <v>132</v>
      </c>
      <c r="B122" s="6" t="s">
        <v>125</v>
      </c>
      <c r="C122" s="38">
        <f t="shared" si="43"/>
        <v>0</v>
      </c>
      <c r="D122" s="73">
        <v>0</v>
      </c>
      <c r="E122" s="25" t="e">
        <f t="shared" si="45"/>
        <v>#DIV/0!</v>
      </c>
      <c r="F122" s="74">
        <v>0</v>
      </c>
      <c r="G122" s="51" t="e">
        <f t="shared" si="46"/>
        <v>#DIV/0!</v>
      </c>
      <c r="H122" s="74">
        <v>0</v>
      </c>
      <c r="I122" s="52" t="e">
        <f t="shared" si="47"/>
        <v>#DIV/0!</v>
      </c>
      <c r="J122" s="74">
        <v>0</v>
      </c>
      <c r="K122" s="51" t="e">
        <f t="shared" si="48"/>
        <v>#DIV/0!</v>
      </c>
      <c r="L122" s="74">
        <v>0</v>
      </c>
      <c r="M122" s="52" t="e">
        <f t="shared" si="49"/>
        <v>#DIV/0!</v>
      </c>
      <c r="N122" s="74">
        <v>0</v>
      </c>
      <c r="O122" s="51" t="e">
        <f t="shared" si="50"/>
        <v>#DIV/0!</v>
      </c>
      <c r="P122" s="36">
        <f t="shared" si="51"/>
        <v>0</v>
      </c>
      <c r="Q122" s="51" t="e">
        <f t="shared" si="52"/>
        <v>#DIV/0!</v>
      </c>
      <c r="R122" s="47" t="e">
        <f t="shared" si="53"/>
        <v>#DIV/0!</v>
      </c>
    </row>
    <row r="123" spans="1:18" ht="18" customHeight="1" thickBot="1">
      <c r="A123" s="24" t="s">
        <v>133</v>
      </c>
      <c r="B123" s="6" t="s">
        <v>126</v>
      </c>
      <c r="C123" s="38">
        <f t="shared" si="43"/>
        <v>0</v>
      </c>
      <c r="D123" s="73">
        <v>0</v>
      </c>
      <c r="E123" s="25" t="e">
        <f t="shared" si="45"/>
        <v>#DIV/0!</v>
      </c>
      <c r="F123" s="125">
        <v>0</v>
      </c>
      <c r="G123" s="51" t="e">
        <f t="shared" si="46"/>
        <v>#DIV/0!</v>
      </c>
      <c r="H123" s="125">
        <v>0</v>
      </c>
      <c r="I123" s="52" t="e">
        <f t="shared" si="47"/>
        <v>#DIV/0!</v>
      </c>
      <c r="J123" s="125">
        <v>0</v>
      </c>
      <c r="K123" s="51" t="e">
        <f t="shared" si="48"/>
        <v>#DIV/0!</v>
      </c>
      <c r="L123" s="125">
        <v>0</v>
      </c>
      <c r="M123" s="52" t="e">
        <f t="shared" si="49"/>
        <v>#DIV/0!</v>
      </c>
      <c r="N123" s="125">
        <v>0</v>
      </c>
      <c r="O123" s="51" t="e">
        <f t="shared" si="50"/>
        <v>#DIV/0!</v>
      </c>
      <c r="P123" s="36">
        <f>C123-D123</f>
        <v>0</v>
      </c>
      <c r="Q123" s="51" t="e">
        <f t="shared" si="52"/>
        <v>#DIV/0!</v>
      </c>
      <c r="R123" s="47" t="e">
        <f t="shared" si="53"/>
        <v>#DIV/0!</v>
      </c>
    </row>
    <row r="124" spans="1:18" ht="23.25" customHeight="1" thickBot="1">
      <c r="A124" s="281" t="s">
        <v>35</v>
      </c>
      <c r="B124" s="282"/>
      <c r="C124" s="31">
        <f>SUM(C99:C123)</f>
        <v>55</v>
      </c>
      <c r="D124" s="34">
        <f>SUM(D99:D123)</f>
        <v>0</v>
      </c>
      <c r="E124" s="53">
        <f>D124/C124</f>
        <v>0</v>
      </c>
      <c r="F124" s="33">
        <f>SUM(F99:F123)</f>
        <v>31</v>
      </c>
      <c r="G124" s="53">
        <f>F124/C124</f>
        <v>0.5636363636363636</v>
      </c>
      <c r="H124" s="33">
        <f>SUM(H99:H123)</f>
        <v>18</v>
      </c>
      <c r="I124" s="53">
        <f>H124/C124</f>
        <v>0.32727272727272727</v>
      </c>
      <c r="J124" s="33">
        <f>SUM(J99:J123)</f>
        <v>6</v>
      </c>
      <c r="K124" s="53">
        <f>J124/C124</f>
        <v>0.10909090909090909</v>
      </c>
      <c r="L124" s="33">
        <f>SUM(L99:L123)</f>
        <v>0</v>
      </c>
      <c r="M124" s="53">
        <f>L124/C124</f>
        <v>0</v>
      </c>
      <c r="N124" s="33">
        <f>SUM(N99:N123)</f>
        <v>0</v>
      </c>
      <c r="O124" s="54">
        <f>N124/C124</f>
        <v>0</v>
      </c>
      <c r="P124" s="34">
        <f>SUM(P99:P123)</f>
        <v>55</v>
      </c>
      <c r="Q124" s="54">
        <f>P124/C124</f>
        <v>1</v>
      </c>
      <c r="R124" s="55">
        <f>(D124*1+F124*2+H124*3+J124*4+L124*5+N124*6)/C124</f>
        <v>2.5454545454545454</v>
      </c>
    </row>
    <row r="125" spans="1:18" ht="12" customHeight="1">
      <c r="A125" s="1"/>
      <c r="B125" s="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4" customHeight="1">
      <c r="A126" s="1"/>
      <c r="B126" s="10" t="s">
        <v>61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35.25" customHeight="1" thickBot="1">
      <c r="A127" s="1"/>
      <c r="B127" s="10" t="s">
        <v>80</v>
      </c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5" customHeight="1">
      <c r="A128" s="260" t="s">
        <v>0</v>
      </c>
      <c r="B128" s="260" t="s">
        <v>1</v>
      </c>
      <c r="C128" s="260" t="s">
        <v>121</v>
      </c>
      <c r="D128" s="279" t="s">
        <v>49</v>
      </c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80"/>
      <c r="P128" s="274" t="s">
        <v>7</v>
      </c>
      <c r="Q128" s="276" t="s">
        <v>47</v>
      </c>
      <c r="R128" s="260" t="s">
        <v>48</v>
      </c>
    </row>
    <row r="129" spans="1:18" ht="24" customHeight="1" thickBot="1">
      <c r="A129" s="273"/>
      <c r="B129" s="273"/>
      <c r="C129" s="278"/>
      <c r="D129" s="14" t="s">
        <v>2</v>
      </c>
      <c r="E129" s="15" t="s">
        <v>47</v>
      </c>
      <c r="F129" s="15" t="s">
        <v>119</v>
      </c>
      <c r="G129" s="16" t="s">
        <v>47</v>
      </c>
      <c r="H129" s="15" t="s">
        <v>3</v>
      </c>
      <c r="I129" s="15" t="s">
        <v>47</v>
      </c>
      <c r="J129" s="15" t="s">
        <v>4</v>
      </c>
      <c r="K129" s="16" t="s">
        <v>47</v>
      </c>
      <c r="L129" s="15" t="s">
        <v>5</v>
      </c>
      <c r="M129" s="15" t="s">
        <v>47</v>
      </c>
      <c r="N129" s="15" t="s">
        <v>6</v>
      </c>
      <c r="O129" s="16" t="s">
        <v>47</v>
      </c>
      <c r="P129" s="275"/>
      <c r="Q129" s="277"/>
      <c r="R129" s="273"/>
    </row>
    <row r="130" spans="1:18" ht="18" customHeight="1">
      <c r="A130" s="23" t="s">
        <v>8</v>
      </c>
      <c r="B130" s="7" t="s">
        <v>9</v>
      </c>
      <c r="C130" s="38">
        <f>SUM(D130,F130,H130,J130,L130,N130)</f>
        <v>4063</v>
      </c>
      <c r="D130" s="69">
        <v>39</v>
      </c>
      <c r="E130" s="25">
        <f aca="true" t="shared" si="54" ref="E130:E155">D130/C130</f>
        <v>0.009598818606940684</v>
      </c>
      <c r="F130" s="70">
        <v>1020</v>
      </c>
      <c r="G130" s="42">
        <f aca="true" t="shared" si="55" ref="G130:G155">F130/C130</f>
        <v>0.2510460251046025</v>
      </c>
      <c r="H130" s="70">
        <v>1288</v>
      </c>
      <c r="I130" s="25">
        <f aca="true" t="shared" si="56" ref="I130:I155">H130/C130</f>
        <v>0.3170071375830667</v>
      </c>
      <c r="J130" s="70">
        <v>996</v>
      </c>
      <c r="K130" s="42">
        <f aca="true" t="shared" si="57" ref="K130:K155">J130/C130</f>
        <v>0.24513905980802364</v>
      </c>
      <c r="L130" s="70">
        <v>682</v>
      </c>
      <c r="M130" s="25">
        <f aca="true" t="shared" si="58" ref="M130:M155">L130/C130</f>
        <v>0.1678562638444499</v>
      </c>
      <c r="N130" s="70">
        <v>38</v>
      </c>
      <c r="O130" s="42">
        <f aca="true" t="shared" si="59" ref="O130:O155">N130/C130</f>
        <v>0.009352695052916565</v>
      </c>
      <c r="P130" s="35">
        <f aca="true" t="shared" si="60" ref="P130:P154">C130-D130</f>
        <v>4024</v>
      </c>
      <c r="Q130" s="42">
        <f aca="true" t="shared" si="61" ref="Q130:Q155">P130/C130</f>
        <v>0.9904011813930593</v>
      </c>
      <c r="R130" s="43">
        <f aca="true" t="shared" si="62" ref="R130:R155">(D130*1+F130*2+H130*3+J130*4+L130*5+N130*6)/C130</f>
        <v>3.3386660103371892</v>
      </c>
    </row>
    <row r="131" spans="1:18" ht="24" customHeight="1">
      <c r="A131" s="20" t="s">
        <v>10</v>
      </c>
      <c r="B131" s="17" t="s">
        <v>55</v>
      </c>
      <c r="C131" s="38">
        <f aca="true" t="shared" si="63" ref="C131:C154">SUM(D131,F131,H131,J131,L131,N131)</f>
        <v>0</v>
      </c>
      <c r="D131" s="71">
        <v>0</v>
      </c>
      <c r="E131" s="25" t="e">
        <f t="shared" si="54"/>
        <v>#DIV/0!</v>
      </c>
      <c r="F131" s="72">
        <v>0</v>
      </c>
      <c r="G131" s="42" t="e">
        <f t="shared" si="55"/>
        <v>#DIV/0!</v>
      </c>
      <c r="H131" s="72">
        <v>0</v>
      </c>
      <c r="I131" s="25" t="e">
        <f t="shared" si="56"/>
        <v>#DIV/0!</v>
      </c>
      <c r="J131" s="72">
        <v>0</v>
      </c>
      <c r="K131" s="42" t="e">
        <f t="shared" si="57"/>
        <v>#DIV/0!</v>
      </c>
      <c r="L131" s="72">
        <v>0</v>
      </c>
      <c r="M131" s="25" t="e">
        <f t="shared" si="58"/>
        <v>#DIV/0!</v>
      </c>
      <c r="N131" s="72">
        <v>0</v>
      </c>
      <c r="O131" s="42" t="e">
        <f t="shared" si="59"/>
        <v>#DIV/0!</v>
      </c>
      <c r="P131" s="35">
        <f t="shared" si="60"/>
        <v>0</v>
      </c>
      <c r="Q131" s="42" t="e">
        <f t="shared" si="61"/>
        <v>#DIV/0!</v>
      </c>
      <c r="R131" s="47" t="e">
        <f t="shared" si="62"/>
        <v>#DIV/0!</v>
      </c>
    </row>
    <row r="132" spans="1:18" ht="18" customHeight="1">
      <c r="A132" s="24" t="s">
        <v>12</v>
      </c>
      <c r="B132" s="6" t="s">
        <v>21</v>
      </c>
      <c r="C132" s="38">
        <f t="shared" si="63"/>
        <v>261</v>
      </c>
      <c r="D132" s="73">
        <v>0</v>
      </c>
      <c r="E132" s="26">
        <f t="shared" si="54"/>
        <v>0</v>
      </c>
      <c r="F132" s="74">
        <v>22</v>
      </c>
      <c r="G132" s="26">
        <f t="shared" si="55"/>
        <v>0.0842911877394636</v>
      </c>
      <c r="H132" s="74">
        <v>36</v>
      </c>
      <c r="I132" s="26">
        <f t="shared" si="56"/>
        <v>0.13793103448275862</v>
      </c>
      <c r="J132" s="74">
        <v>85</v>
      </c>
      <c r="K132" s="26">
        <f t="shared" si="57"/>
        <v>0.32567049808429116</v>
      </c>
      <c r="L132" s="74">
        <v>85</v>
      </c>
      <c r="M132" s="26">
        <f t="shared" si="58"/>
        <v>0.32567049808429116</v>
      </c>
      <c r="N132" s="74">
        <v>33</v>
      </c>
      <c r="O132" s="58">
        <f t="shared" si="59"/>
        <v>0.12643678160919541</v>
      </c>
      <c r="P132" s="36">
        <f t="shared" si="60"/>
        <v>261</v>
      </c>
      <c r="Q132" s="59">
        <f t="shared" si="61"/>
        <v>1</v>
      </c>
      <c r="R132" s="47">
        <f t="shared" si="62"/>
        <v>4.272030651340996</v>
      </c>
    </row>
    <row r="133" spans="1:18" ht="18" customHeight="1">
      <c r="A133" s="20" t="s">
        <v>14</v>
      </c>
      <c r="B133" s="6" t="s">
        <v>27</v>
      </c>
      <c r="C133" s="38">
        <f t="shared" si="63"/>
        <v>3</v>
      </c>
      <c r="D133" s="71">
        <v>0</v>
      </c>
      <c r="E133" s="27">
        <f t="shared" si="54"/>
        <v>0</v>
      </c>
      <c r="F133" s="72">
        <v>1</v>
      </c>
      <c r="G133" s="26">
        <f t="shared" si="55"/>
        <v>0.3333333333333333</v>
      </c>
      <c r="H133" s="72">
        <v>0</v>
      </c>
      <c r="I133" s="26">
        <f t="shared" si="56"/>
        <v>0</v>
      </c>
      <c r="J133" s="72">
        <v>1</v>
      </c>
      <c r="K133" s="26">
        <f t="shared" si="57"/>
        <v>0.3333333333333333</v>
      </c>
      <c r="L133" s="72">
        <v>1</v>
      </c>
      <c r="M133" s="26">
        <f t="shared" si="58"/>
        <v>0.3333333333333333</v>
      </c>
      <c r="N133" s="72">
        <v>0</v>
      </c>
      <c r="O133" s="59">
        <f t="shared" si="59"/>
        <v>0</v>
      </c>
      <c r="P133" s="36">
        <f t="shared" si="60"/>
        <v>3</v>
      </c>
      <c r="Q133" s="57">
        <f t="shared" si="61"/>
        <v>1</v>
      </c>
      <c r="R133" s="47">
        <f t="shared" si="62"/>
        <v>3.6666666666666665</v>
      </c>
    </row>
    <row r="134" spans="1:18" ht="18" customHeight="1">
      <c r="A134" s="24" t="s">
        <v>15</v>
      </c>
      <c r="B134" s="17" t="s">
        <v>117</v>
      </c>
      <c r="C134" s="38">
        <f t="shared" si="63"/>
        <v>0</v>
      </c>
      <c r="D134" s="73">
        <v>0</v>
      </c>
      <c r="E134" s="26" t="e">
        <f t="shared" si="54"/>
        <v>#DIV/0!</v>
      </c>
      <c r="F134" s="74">
        <v>0</v>
      </c>
      <c r="G134" s="26" t="e">
        <f t="shared" si="55"/>
        <v>#DIV/0!</v>
      </c>
      <c r="H134" s="74">
        <v>0</v>
      </c>
      <c r="I134" s="26" t="e">
        <f t="shared" si="56"/>
        <v>#DIV/0!</v>
      </c>
      <c r="J134" s="74">
        <v>0</v>
      </c>
      <c r="K134" s="26" t="e">
        <f t="shared" si="57"/>
        <v>#DIV/0!</v>
      </c>
      <c r="L134" s="74">
        <v>0</v>
      </c>
      <c r="M134" s="26" t="e">
        <f t="shared" si="58"/>
        <v>#DIV/0!</v>
      </c>
      <c r="N134" s="74">
        <v>0</v>
      </c>
      <c r="O134" s="60" t="e">
        <f t="shared" si="59"/>
        <v>#DIV/0!</v>
      </c>
      <c r="P134" s="36">
        <f t="shared" si="60"/>
        <v>0</v>
      </c>
      <c r="Q134" s="59" t="e">
        <f t="shared" si="61"/>
        <v>#DIV/0!</v>
      </c>
      <c r="R134" s="47" t="e">
        <f t="shared" si="62"/>
        <v>#DIV/0!</v>
      </c>
    </row>
    <row r="135" spans="1:18" ht="18" customHeight="1">
      <c r="A135" s="20" t="s">
        <v>17</v>
      </c>
      <c r="B135" s="6" t="s">
        <v>29</v>
      </c>
      <c r="C135" s="38">
        <f t="shared" si="63"/>
        <v>0</v>
      </c>
      <c r="D135" s="71">
        <v>0</v>
      </c>
      <c r="E135" s="27" t="e">
        <f t="shared" si="54"/>
        <v>#DIV/0!</v>
      </c>
      <c r="F135" s="72">
        <v>0</v>
      </c>
      <c r="G135" s="26" t="e">
        <f t="shared" si="55"/>
        <v>#DIV/0!</v>
      </c>
      <c r="H135" s="72">
        <v>0</v>
      </c>
      <c r="I135" s="26" t="e">
        <f t="shared" si="56"/>
        <v>#DIV/0!</v>
      </c>
      <c r="J135" s="72">
        <v>0</v>
      </c>
      <c r="K135" s="26" t="e">
        <f t="shared" si="57"/>
        <v>#DIV/0!</v>
      </c>
      <c r="L135" s="72">
        <v>0</v>
      </c>
      <c r="M135" s="26" t="e">
        <f t="shared" si="58"/>
        <v>#DIV/0!</v>
      </c>
      <c r="N135" s="72">
        <v>0</v>
      </c>
      <c r="O135" s="59" t="e">
        <f t="shared" si="59"/>
        <v>#DIV/0!</v>
      </c>
      <c r="P135" s="36">
        <f t="shared" si="60"/>
        <v>0</v>
      </c>
      <c r="Q135" s="57" t="e">
        <f t="shared" si="61"/>
        <v>#DIV/0!</v>
      </c>
      <c r="R135" s="47" t="e">
        <f t="shared" si="62"/>
        <v>#DIV/0!</v>
      </c>
    </row>
    <row r="136" spans="1:18" ht="18" customHeight="1">
      <c r="A136" s="24" t="s">
        <v>18</v>
      </c>
      <c r="B136" s="6" t="s">
        <v>31</v>
      </c>
      <c r="C136" s="38">
        <f t="shared" si="63"/>
        <v>0</v>
      </c>
      <c r="D136" s="73">
        <v>0</v>
      </c>
      <c r="E136" s="26" t="e">
        <f t="shared" si="54"/>
        <v>#DIV/0!</v>
      </c>
      <c r="F136" s="74">
        <v>0</v>
      </c>
      <c r="G136" s="26" t="e">
        <f t="shared" si="55"/>
        <v>#DIV/0!</v>
      </c>
      <c r="H136" s="74">
        <v>0</v>
      </c>
      <c r="I136" s="26" t="e">
        <f t="shared" si="56"/>
        <v>#DIV/0!</v>
      </c>
      <c r="J136" s="74">
        <v>0</v>
      </c>
      <c r="K136" s="26" t="e">
        <f t="shared" si="57"/>
        <v>#DIV/0!</v>
      </c>
      <c r="L136" s="74">
        <v>0</v>
      </c>
      <c r="M136" s="26" t="e">
        <f t="shared" si="58"/>
        <v>#DIV/0!</v>
      </c>
      <c r="N136" s="74">
        <v>0</v>
      </c>
      <c r="O136" s="60" t="e">
        <f t="shared" si="59"/>
        <v>#DIV/0!</v>
      </c>
      <c r="P136" s="36">
        <f t="shared" si="60"/>
        <v>0</v>
      </c>
      <c r="Q136" s="59" t="e">
        <f t="shared" si="61"/>
        <v>#DIV/0!</v>
      </c>
      <c r="R136" s="47" t="e">
        <f t="shared" si="62"/>
        <v>#DIV/0!</v>
      </c>
    </row>
    <row r="137" spans="1:18" ht="18" customHeight="1">
      <c r="A137" s="20" t="s">
        <v>20</v>
      </c>
      <c r="B137" s="6" t="s">
        <v>23</v>
      </c>
      <c r="C137" s="38">
        <f t="shared" si="63"/>
        <v>59</v>
      </c>
      <c r="D137" s="71">
        <v>0</v>
      </c>
      <c r="E137" s="26">
        <f t="shared" si="54"/>
        <v>0</v>
      </c>
      <c r="F137" s="72">
        <v>5</v>
      </c>
      <c r="G137" s="26">
        <f t="shared" si="55"/>
        <v>0.0847457627118644</v>
      </c>
      <c r="H137" s="72">
        <v>13</v>
      </c>
      <c r="I137" s="26">
        <f t="shared" si="56"/>
        <v>0.22033898305084745</v>
      </c>
      <c r="J137" s="72">
        <v>20</v>
      </c>
      <c r="K137" s="26">
        <f t="shared" si="57"/>
        <v>0.3389830508474576</v>
      </c>
      <c r="L137" s="72">
        <v>19</v>
      </c>
      <c r="M137" s="26">
        <f t="shared" si="58"/>
        <v>0.3220338983050847</v>
      </c>
      <c r="N137" s="72">
        <v>2</v>
      </c>
      <c r="O137" s="59">
        <f t="shared" si="59"/>
        <v>0.03389830508474576</v>
      </c>
      <c r="P137" s="36">
        <f t="shared" si="60"/>
        <v>59</v>
      </c>
      <c r="Q137" s="57">
        <f t="shared" si="61"/>
        <v>1</v>
      </c>
      <c r="R137" s="47">
        <f t="shared" si="62"/>
        <v>4</v>
      </c>
    </row>
    <row r="138" spans="1:18" ht="18" customHeight="1">
      <c r="A138" s="24" t="s">
        <v>22</v>
      </c>
      <c r="B138" s="6" t="s">
        <v>25</v>
      </c>
      <c r="C138" s="38">
        <f t="shared" si="63"/>
        <v>39</v>
      </c>
      <c r="D138" s="73">
        <v>0</v>
      </c>
      <c r="E138" s="26">
        <f t="shared" si="54"/>
        <v>0</v>
      </c>
      <c r="F138" s="74">
        <v>0</v>
      </c>
      <c r="G138" s="26">
        <f t="shared" si="55"/>
        <v>0</v>
      </c>
      <c r="H138" s="74">
        <v>9</v>
      </c>
      <c r="I138" s="26">
        <f t="shared" si="56"/>
        <v>0.23076923076923078</v>
      </c>
      <c r="J138" s="74">
        <v>21</v>
      </c>
      <c r="K138" s="26">
        <f t="shared" si="57"/>
        <v>0.5384615384615384</v>
      </c>
      <c r="L138" s="74">
        <v>8</v>
      </c>
      <c r="M138" s="26">
        <f t="shared" si="58"/>
        <v>0.20512820512820512</v>
      </c>
      <c r="N138" s="74">
        <v>1</v>
      </c>
      <c r="O138" s="60">
        <f t="shared" si="59"/>
        <v>0.02564102564102564</v>
      </c>
      <c r="P138" s="36">
        <f t="shared" si="60"/>
        <v>39</v>
      </c>
      <c r="Q138" s="59">
        <f t="shared" si="61"/>
        <v>1</v>
      </c>
      <c r="R138" s="47">
        <f t="shared" si="62"/>
        <v>4.0256410256410255</v>
      </c>
    </row>
    <row r="139" spans="1:18" ht="18" customHeight="1">
      <c r="A139" s="24" t="s">
        <v>24</v>
      </c>
      <c r="B139" s="6" t="s">
        <v>118</v>
      </c>
      <c r="C139" s="38">
        <f t="shared" si="63"/>
        <v>0</v>
      </c>
      <c r="D139" s="73">
        <v>0</v>
      </c>
      <c r="E139" s="26" t="e">
        <f t="shared" si="54"/>
        <v>#DIV/0!</v>
      </c>
      <c r="F139" s="72">
        <v>0</v>
      </c>
      <c r="G139" s="26" t="e">
        <f t="shared" si="55"/>
        <v>#DIV/0!</v>
      </c>
      <c r="H139" s="72">
        <v>0</v>
      </c>
      <c r="I139" s="26" t="e">
        <f t="shared" si="56"/>
        <v>#DIV/0!</v>
      </c>
      <c r="J139" s="72">
        <v>0</v>
      </c>
      <c r="K139" s="26" t="e">
        <f t="shared" si="57"/>
        <v>#DIV/0!</v>
      </c>
      <c r="L139" s="72">
        <v>0</v>
      </c>
      <c r="M139" s="26" t="e">
        <f t="shared" si="58"/>
        <v>#DIV/0!</v>
      </c>
      <c r="N139" s="72">
        <v>0</v>
      </c>
      <c r="O139" s="59" t="e">
        <f t="shared" si="59"/>
        <v>#DIV/0!</v>
      </c>
      <c r="P139" s="36">
        <f t="shared" si="60"/>
        <v>0</v>
      </c>
      <c r="Q139" s="57" t="e">
        <f t="shared" si="61"/>
        <v>#DIV/0!</v>
      </c>
      <c r="R139" s="47" t="e">
        <f t="shared" si="62"/>
        <v>#DIV/0!</v>
      </c>
    </row>
    <row r="140" spans="1:18" ht="18" customHeight="1">
      <c r="A140" s="24" t="s">
        <v>26</v>
      </c>
      <c r="B140" s="6" t="s">
        <v>33</v>
      </c>
      <c r="C140" s="38">
        <f t="shared" si="63"/>
        <v>0</v>
      </c>
      <c r="D140" s="73">
        <v>0</v>
      </c>
      <c r="E140" s="26" t="e">
        <f t="shared" si="54"/>
        <v>#DIV/0!</v>
      </c>
      <c r="F140" s="74">
        <v>0</v>
      </c>
      <c r="G140" s="26" t="e">
        <f t="shared" si="55"/>
        <v>#DIV/0!</v>
      </c>
      <c r="H140" s="74">
        <v>0</v>
      </c>
      <c r="I140" s="26" t="e">
        <f t="shared" si="56"/>
        <v>#DIV/0!</v>
      </c>
      <c r="J140" s="74">
        <v>0</v>
      </c>
      <c r="K140" s="26" t="e">
        <f t="shared" si="57"/>
        <v>#DIV/0!</v>
      </c>
      <c r="L140" s="74">
        <v>0</v>
      </c>
      <c r="M140" s="26" t="e">
        <f t="shared" si="58"/>
        <v>#DIV/0!</v>
      </c>
      <c r="N140" s="74">
        <v>0</v>
      </c>
      <c r="O140" s="59" t="e">
        <f t="shared" si="59"/>
        <v>#DIV/0!</v>
      </c>
      <c r="P140" s="36">
        <f t="shared" si="60"/>
        <v>0</v>
      </c>
      <c r="Q140" s="59" t="e">
        <f t="shared" si="61"/>
        <v>#DIV/0!</v>
      </c>
      <c r="R140" s="47" t="e">
        <f t="shared" si="62"/>
        <v>#DIV/0!</v>
      </c>
    </row>
    <row r="141" spans="1:18" ht="18" customHeight="1">
      <c r="A141" s="20" t="s">
        <v>28</v>
      </c>
      <c r="B141" s="6" t="s">
        <v>13</v>
      </c>
      <c r="C141" s="38">
        <f t="shared" si="63"/>
        <v>491</v>
      </c>
      <c r="D141" s="73">
        <v>5</v>
      </c>
      <c r="E141" s="26">
        <f t="shared" si="54"/>
        <v>0.010183299389002037</v>
      </c>
      <c r="F141" s="74">
        <v>120</v>
      </c>
      <c r="G141" s="26">
        <f t="shared" si="55"/>
        <v>0.24439918533604887</v>
      </c>
      <c r="H141" s="74">
        <v>156</v>
      </c>
      <c r="I141" s="26">
        <f t="shared" si="56"/>
        <v>0.31771894093686354</v>
      </c>
      <c r="J141" s="74">
        <v>93</v>
      </c>
      <c r="K141" s="26">
        <f t="shared" si="57"/>
        <v>0.1894093686354379</v>
      </c>
      <c r="L141" s="74">
        <v>112</v>
      </c>
      <c r="M141" s="26">
        <f t="shared" si="58"/>
        <v>0.22810590631364563</v>
      </c>
      <c r="N141" s="74">
        <v>5</v>
      </c>
      <c r="O141" s="59">
        <f t="shared" si="59"/>
        <v>0.010183299389002037</v>
      </c>
      <c r="P141" s="36">
        <f t="shared" si="60"/>
        <v>486</v>
      </c>
      <c r="Q141" s="59">
        <f aca="true" t="shared" si="64" ref="Q141:Q148">P141/C141</f>
        <v>0.9898167006109979</v>
      </c>
      <c r="R141" s="47">
        <f aca="true" t="shared" si="65" ref="R141:R148">(D141*1+F141*2+H141*3+J141*4+L141*5+N141*6)/C141</f>
        <v>3.4114052953156824</v>
      </c>
    </row>
    <row r="142" spans="1:18" ht="18" customHeight="1">
      <c r="A142" s="24" t="s">
        <v>30</v>
      </c>
      <c r="B142" s="6" t="s">
        <v>16</v>
      </c>
      <c r="C142" s="38">
        <f t="shared" si="63"/>
        <v>1172</v>
      </c>
      <c r="D142" s="73">
        <v>6</v>
      </c>
      <c r="E142" s="26">
        <f t="shared" si="54"/>
        <v>0.005119453924914676</v>
      </c>
      <c r="F142" s="74">
        <v>317</v>
      </c>
      <c r="G142" s="26">
        <f t="shared" si="55"/>
        <v>0.27047781569965873</v>
      </c>
      <c r="H142" s="74">
        <v>404</v>
      </c>
      <c r="I142" s="26">
        <f t="shared" si="56"/>
        <v>0.3447098976109215</v>
      </c>
      <c r="J142" s="74">
        <v>304</v>
      </c>
      <c r="K142" s="26">
        <f t="shared" si="57"/>
        <v>0.2593856655290102</v>
      </c>
      <c r="L142" s="74">
        <v>138</v>
      </c>
      <c r="M142" s="26">
        <f t="shared" si="58"/>
        <v>0.11774744027303755</v>
      </c>
      <c r="N142" s="74">
        <v>3</v>
      </c>
      <c r="O142" s="59">
        <f t="shared" si="59"/>
        <v>0.002559726962457338</v>
      </c>
      <c r="P142" s="36">
        <f t="shared" si="60"/>
        <v>1166</v>
      </c>
      <c r="Q142" s="59">
        <f t="shared" si="64"/>
        <v>0.9948805460750854</v>
      </c>
      <c r="R142" s="47">
        <f t="shared" si="65"/>
        <v>3.2218430034129693</v>
      </c>
    </row>
    <row r="143" spans="1:18" ht="18" customHeight="1">
      <c r="A143" s="24" t="s">
        <v>32</v>
      </c>
      <c r="B143" s="6" t="s">
        <v>102</v>
      </c>
      <c r="C143" s="38">
        <f t="shared" si="63"/>
        <v>232</v>
      </c>
      <c r="D143" s="73">
        <v>1</v>
      </c>
      <c r="E143" s="26">
        <f t="shared" si="54"/>
        <v>0.004310344827586207</v>
      </c>
      <c r="F143" s="74">
        <v>104</v>
      </c>
      <c r="G143" s="26">
        <f t="shared" si="55"/>
        <v>0.4482758620689655</v>
      </c>
      <c r="H143" s="74">
        <v>62</v>
      </c>
      <c r="I143" s="26">
        <f t="shared" si="56"/>
        <v>0.2672413793103448</v>
      </c>
      <c r="J143" s="74">
        <v>36</v>
      </c>
      <c r="K143" s="26">
        <f t="shared" si="57"/>
        <v>0.15517241379310345</v>
      </c>
      <c r="L143" s="74">
        <v>28</v>
      </c>
      <c r="M143" s="26">
        <f t="shared" si="58"/>
        <v>0.1206896551724138</v>
      </c>
      <c r="N143" s="74">
        <v>1</v>
      </c>
      <c r="O143" s="59">
        <f t="shared" si="59"/>
        <v>0.004310344827586207</v>
      </c>
      <c r="P143" s="36">
        <f t="shared" si="60"/>
        <v>231</v>
      </c>
      <c r="Q143" s="59">
        <f t="shared" si="64"/>
        <v>0.9956896551724138</v>
      </c>
      <c r="R143" s="47">
        <f t="shared" si="65"/>
        <v>2.9525862068965516</v>
      </c>
    </row>
    <row r="144" spans="1:18" ht="18" customHeight="1">
      <c r="A144" s="24" t="s">
        <v>34</v>
      </c>
      <c r="B144" s="6" t="s">
        <v>11</v>
      </c>
      <c r="C144" s="38">
        <f t="shared" si="63"/>
        <v>1083</v>
      </c>
      <c r="D144" s="73">
        <v>3</v>
      </c>
      <c r="E144" s="26">
        <f t="shared" si="54"/>
        <v>0.002770083102493075</v>
      </c>
      <c r="F144" s="74">
        <v>129</v>
      </c>
      <c r="G144" s="26">
        <f t="shared" si="55"/>
        <v>0.11911357340720222</v>
      </c>
      <c r="H144" s="74">
        <v>240</v>
      </c>
      <c r="I144" s="26">
        <f t="shared" si="56"/>
        <v>0.22160664819944598</v>
      </c>
      <c r="J144" s="74">
        <v>248</v>
      </c>
      <c r="K144" s="26">
        <f t="shared" si="57"/>
        <v>0.22899353647276086</v>
      </c>
      <c r="L144" s="74">
        <v>435</v>
      </c>
      <c r="M144" s="26">
        <f t="shared" si="58"/>
        <v>0.40166204986149584</v>
      </c>
      <c r="N144" s="74">
        <v>28</v>
      </c>
      <c r="O144" s="59">
        <f t="shared" si="59"/>
        <v>0.02585410895660203</v>
      </c>
      <c r="P144" s="36">
        <f t="shared" si="60"/>
        <v>1080</v>
      </c>
      <c r="Q144" s="59">
        <f t="shared" si="64"/>
        <v>0.997229916897507</v>
      </c>
      <c r="R144" s="47">
        <f t="shared" si="65"/>
        <v>3.9852262234533704</v>
      </c>
    </row>
    <row r="145" spans="1:18" ht="18" customHeight="1">
      <c r="A145" s="20" t="s">
        <v>56</v>
      </c>
      <c r="B145" s="6" t="s">
        <v>103</v>
      </c>
      <c r="C145" s="38">
        <f t="shared" si="63"/>
        <v>79</v>
      </c>
      <c r="D145" s="73">
        <v>0</v>
      </c>
      <c r="E145" s="26">
        <f t="shared" si="54"/>
        <v>0</v>
      </c>
      <c r="F145" s="74">
        <v>11</v>
      </c>
      <c r="G145" s="26">
        <f t="shared" si="55"/>
        <v>0.13924050632911392</v>
      </c>
      <c r="H145" s="74">
        <v>23</v>
      </c>
      <c r="I145" s="26">
        <f t="shared" si="56"/>
        <v>0.2911392405063291</v>
      </c>
      <c r="J145" s="74">
        <v>28</v>
      </c>
      <c r="K145" s="26">
        <f t="shared" si="57"/>
        <v>0.35443037974683544</v>
      </c>
      <c r="L145" s="74">
        <v>12</v>
      </c>
      <c r="M145" s="26">
        <f t="shared" si="58"/>
        <v>0.1518987341772152</v>
      </c>
      <c r="N145" s="74">
        <v>5</v>
      </c>
      <c r="O145" s="59">
        <f t="shared" si="59"/>
        <v>0.06329113924050633</v>
      </c>
      <c r="P145" s="36">
        <f t="shared" si="60"/>
        <v>79</v>
      </c>
      <c r="Q145" s="59">
        <f t="shared" si="64"/>
        <v>1</v>
      </c>
      <c r="R145" s="47">
        <f t="shared" si="65"/>
        <v>3.7088607594936707</v>
      </c>
    </row>
    <row r="146" spans="1:18" ht="18" customHeight="1">
      <c r="A146" s="24" t="s">
        <v>105</v>
      </c>
      <c r="B146" s="6" t="s">
        <v>19</v>
      </c>
      <c r="C146" s="38">
        <f t="shared" si="63"/>
        <v>57</v>
      </c>
      <c r="D146" s="73">
        <v>0</v>
      </c>
      <c r="E146" s="26">
        <f t="shared" si="54"/>
        <v>0</v>
      </c>
      <c r="F146" s="74">
        <v>14</v>
      </c>
      <c r="G146" s="26">
        <f t="shared" si="55"/>
        <v>0.24561403508771928</v>
      </c>
      <c r="H146" s="74">
        <v>13</v>
      </c>
      <c r="I146" s="26">
        <f t="shared" si="56"/>
        <v>0.22807017543859648</v>
      </c>
      <c r="J146" s="74">
        <v>21</v>
      </c>
      <c r="K146" s="26">
        <f t="shared" si="57"/>
        <v>0.3684210526315789</v>
      </c>
      <c r="L146" s="74">
        <v>7</v>
      </c>
      <c r="M146" s="26">
        <f t="shared" si="58"/>
        <v>0.12280701754385964</v>
      </c>
      <c r="N146" s="74">
        <v>2</v>
      </c>
      <c r="O146" s="59">
        <f t="shared" si="59"/>
        <v>0.03508771929824561</v>
      </c>
      <c r="P146" s="36">
        <f t="shared" si="60"/>
        <v>57</v>
      </c>
      <c r="Q146" s="59">
        <f t="shared" si="64"/>
        <v>1</v>
      </c>
      <c r="R146" s="47">
        <f t="shared" si="65"/>
        <v>3.473684210526316</v>
      </c>
    </row>
    <row r="147" spans="1:18" ht="18" customHeight="1">
      <c r="A147" s="24" t="s">
        <v>106</v>
      </c>
      <c r="B147" s="6" t="s">
        <v>104</v>
      </c>
      <c r="C147" s="38">
        <f t="shared" si="63"/>
        <v>12</v>
      </c>
      <c r="D147" s="73">
        <v>1</v>
      </c>
      <c r="E147" s="26">
        <f t="shared" si="54"/>
        <v>0.08333333333333333</v>
      </c>
      <c r="F147" s="74">
        <v>4</v>
      </c>
      <c r="G147" s="26">
        <f t="shared" si="55"/>
        <v>0.3333333333333333</v>
      </c>
      <c r="H147" s="74">
        <v>1</v>
      </c>
      <c r="I147" s="26">
        <f t="shared" si="56"/>
        <v>0.08333333333333333</v>
      </c>
      <c r="J147" s="74">
        <v>2</v>
      </c>
      <c r="K147" s="26">
        <f t="shared" si="57"/>
        <v>0.16666666666666666</v>
      </c>
      <c r="L147" s="74">
        <v>3</v>
      </c>
      <c r="M147" s="26">
        <f t="shared" si="58"/>
        <v>0.25</v>
      </c>
      <c r="N147" s="74">
        <v>1</v>
      </c>
      <c r="O147" s="59">
        <f t="shared" si="59"/>
        <v>0.08333333333333333</v>
      </c>
      <c r="P147" s="36">
        <f t="shared" si="60"/>
        <v>11</v>
      </c>
      <c r="Q147" s="59">
        <f t="shared" si="64"/>
        <v>0.9166666666666666</v>
      </c>
      <c r="R147" s="47">
        <f t="shared" si="65"/>
        <v>3.4166666666666665</v>
      </c>
    </row>
    <row r="148" spans="1:18" ht="18" customHeight="1">
      <c r="A148" s="24" t="s">
        <v>127</v>
      </c>
      <c r="B148" s="6" t="s">
        <v>122</v>
      </c>
      <c r="C148" s="38">
        <f t="shared" si="63"/>
        <v>601</v>
      </c>
      <c r="D148" s="73">
        <v>8</v>
      </c>
      <c r="E148" s="26">
        <f t="shared" si="54"/>
        <v>0.013311148086522463</v>
      </c>
      <c r="F148" s="74">
        <v>122</v>
      </c>
      <c r="G148" s="26">
        <f t="shared" si="55"/>
        <v>0.20299500831946754</v>
      </c>
      <c r="H148" s="74">
        <v>190</v>
      </c>
      <c r="I148" s="26">
        <f t="shared" si="56"/>
        <v>0.3161397670549085</v>
      </c>
      <c r="J148" s="74">
        <v>173</v>
      </c>
      <c r="K148" s="26">
        <f t="shared" si="57"/>
        <v>0.2878535773710483</v>
      </c>
      <c r="L148" s="74">
        <v>96</v>
      </c>
      <c r="M148" s="26">
        <f t="shared" si="58"/>
        <v>0.15973377703826955</v>
      </c>
      <c r="N148" s="74">
        <v>12</v>
      </c>
      <c r="O148" s="59">
        <f t="shared" si="59"/>
        <v>0.019966722129783693</v>
      </c>
      <c r="P148" s="36">
        <f t="shared" si="60"/>
        <v>593</v>
      </c>
      <c r="Q148" s="59">
        <f t="shared" si="64"/>
        <v>0.9866888519134775</v>
      </c>
      <c r="R148" s="47">
        <f t="shared" si="65"/>
        <v>3.437603993344426</v>
      </c>
    </row>
    <row r="149" spans="1:18" ht="18" customHeight="1">
      <c r="A149" s="20" t="s">
        <v>128</v>
      </c>
      <c r="B149" s="6" t="s">
        <v>107</v>
      </c>
      <c r="C149" s="38">
        <f t="shared" si="63"/>
        <v>0</v>
      </c>
      <c r="D149" s="71">
        <v>0</v>
      </c>
      <c r="E149" s="26" t="e">
        <f t="shared" si="54"/>
        <v>#DIV/0!</v>
      </c>
      <c r="F149" s="74">
        <v>0</v>
      </c>
      <c r="G149" s="26" t="e">
        <f t="shared" si="55"/>
        <v>#DIV/0!</v>
      </c>
      <c r="H149" s="74">
        <v>0</v>
      </c>
      <c r="I149" s="26" t="e">
        <f t="shared" si="56"/>
        <v>#DIV/0!</v>
      </c>
      <c r="J149" s="74">
        <v>0</v>
      </c>
      <c r="K149" s="26" t="e">
        <f t="shared" si="57"/>
        <v>#DIV/0!</v>
      </c>
      <c r="L149" s="74">
        <v>0</v>
      </c>
      <c r="M149" s="26" t="e">
        <f t="shared" si="58"/>
        <v>#DIV/0!</v>
      </c>
      <c r="N149" s="74">
        <v>0</v>
      </c>
      <c r="O149" s="60" t="e">
        <f t="shared" si="59"/>
        <v>#DIV/0!</v>
      </c>
      <c r="P149" s="36">
        <f t="shared" si="60"/>
        <v>0</v>
      </c>
      <c r="Q149" s="59" t="e">
        <f t="shared" si="61"/>
        <v>#DIV/0!</v>
      </c>
      <c r="R149" s="47" t="e">
        <f t="shared" si="62"/>
        <v>#DIV/0!</v>
      </c>
    </row>
    <row r="150" spans="1:18" ht="18" customHeight="1">
      <c r="A150" s="24" t="s">
        <v>129</v>
      </c>
      <c r="B150" s="6" t="s">
        <v>108</v>
      </c>
      <c r="C150" s="38">
        <f t="shared" si="63"/>
        <v>0</v>
      </c>
      <c r="D150" s="127">
        <v>0</v>
      </c>
      <c r="E150" s="56" t="e">
        <f t="shared" si="54"/>
        <v>#DIV/0!</v>
      </c>
      <c r="F150" s="72">
        <v>0</v>
      </c>
      <c r="G150" s="56" t="e">
        <f t="shared" si="55"/>
        <v>#DIV/0!</v>
      </c>
      <c r="H150" s="72">
        <v>0</v>
      </c>
      <c r="I150" s="56" t="e">
        <f t="shared" si="56"/>
        <v>#DIV/0!</v>
      </c>
      <c r="J150" s="72">
        <v>0</v>
      </c>
      <c r="K150" s="56" t="e">
        <f t="shared" si="57"/>
        <v>#DIV/0!</v>
      </c>
      <c r="L150" s="72">
        <v>0</v>
      </c>
      <c r="M150" s="56" t="e">
        <f t="shared" si="58"/>
        <v>#DIV/0!</v>
      </c>
      <c r="N150" s="72">
        <v>0</v>
      </c>
      <c r="O150" s="58" t="e">
        <f t="shared" si="59"/>
        <v>#DIV/0!</v>
      </c>
      <c r="P150" s="61">
        <f t="shared" si="60"/>
        <v>0</v>
      </c>
      <c r="Q150" s="57" t="e">
        <f t="shared" si="61"/>
        <v>#DIV/0!</v>
      </c>
      <c r="R150" s="62" t="e">
        <f t="shared" si="62"/>
        <v>#DIV/0!</v>
      </c>
    </row>
    <row r="151" spans="1:18" ht="18" customHeight="1">
      <c r="A151" s="24" t="s">
        <v>130</v>
      </c>
      <c r="B151" s="6" t="s">
        <v>123</v>
      </c>
      <c r="C151" s="38">
        <f t="shared" si="63"/>
        <v>0</v>
      </c>
      <c r="D151" s="73">
        <v>0</v>
      </c>
      <c r="E151" s="26" t="e">
        <f>D151/C151</f>
        <v>#DIV/0!</v>
      </c>
      <c r="F151" s="74">
        <v>0</v>
      </c>
      <c r="G151" s="26" t="e">
        <f>F151/C151</f>
        <v>#DIV/0!</v>
      </c>
      <c r="H151" s="74">
        <v>0</v>
      </c>
      <c r="I151" s="26" t="e">
        <f>H151/C151</f>
        <v>#DIV/0!</v>
      </c>
      <c r="J151" s="74">
        <v>0</v>
      </c>
      <c r="K151" s="26" t="e">
        <f>J151/C151</f>
        <v>#DIV/0!</v>
      </c>
      <c r="L151" s="74">
        <v>0</v>
      </c>
      <c r="M151" s="26" t="e">
        <f>L151/C151</f>
        <v>#DIV/0!</v>
      </c>
      <c r="N151" s="74">
        <v>0</v>
      </c>
      <c r="O151" s="59" t="e">
        <f>N151/C151</f>
        <v>#DIV/0!</v>
      </c>
      <c r="P151" s="36">
        <f>C151-D151</f>
        <v>0</v>
      </c>
      <c r="Q151" s="63" t="e">
        <f>P151/C151</f>
        <v>#DIV/0!</v>
      </c>
      <c r="R151" s="64" t="e">
        <f>(D151*1+F151*2+H151*3+J151*4+L151*5+N151*6)/C151</f>
        <v>#DIV/0!</v>
      </c>
    </row>
    <row r="152" spans="1:18" ht="18" customHeight="1">
      <c r="A152" s="24" t="s">
        <v>131</v>
      </c>
      <c r="B152" s="6" t="s">
        <v>124</v>
      </c>
      <c r="C152" s="38">
        <f t="shared" si="63"/>
        <v>0</v>
      </c>
      <c r="D152" s="69">
        <v>0</v>
      </c>
      <c r="E152" s="25" t="e">
        <f>D152/C152</f>
        <v>#DIV/0!</v>
      </c>
      <c r="F152" s="72">
        <v>0</v>
      </c>
      <c r="G152" s="25" t="e">
        <f>F152/C152</f>
        <v>#DIV/0!</v>
      </c>
      <c r="H152" s="72">
        <v>0</v>
      </c>
      <c r="I152" s="25" t="e">
        <f>H152/C152</f>
        <v>#DIV/0!</v>
      </c>
      <c r="J152" s="72">
        <v>0</v>
      </c>
      <c r="K152" s="25" t="e">
        <f>J152/C152</f>
        <v>#DIV/0!</v>
      </c>
      <c r="L152" s="72">
        <v>0</v>
      </c>
      <c r="M152" s="25" t="e">
        <f>L152/C152</f>
        <v>#DIV/0!</v>
      </c>
      <c r="N152" s="72">
        <v>0</v>
      </c>
      <c r="O152" s="65" t="e">
        <f>N152/C152</f>
        <v>#DIV/0!</v>
      </c>
      <c r="P152" s="35">
        <f>C152-D152</f>
        <v>0</v>
      </c>
      <c r="Q152" s="57" t="e">
        <f>P152/C152</f>
        <v>#DIV/0!</v>
      </c>
      <c r="R152" s="47" t="e">
        <f>(D152*1+F152*2+H152*3+J152*4+L152*5+N152*6)/C152</f>
        <v>#DIV/0!</v>
      </c>
    </row>
    <row r="153" spans="1:18" ht="18" customHeight="1">
      <c r="A153" s="20" t="s">
        <v>132</v>
      </c>
      <c r="B153" s="6" t="s">
        <v>125</v>
      </c>
      <c r="C153" s="38">
        <f t="shared" si="63"/>
        <v>0</v>
      </c>
      <c r="D153" s="69">
        <v>0</v>
      </c>
      <c r="E153" s="26" t="e">
        <f t="shared" si="54"/>
        <v>#DIV/0!</v>
      </c>
      <c r="F153" s="74">
        <v>0</v>
      </c>
      <c r="G153" s="26" t="e">
        <f t="shared" si="55"/>
        <v>#DIV/0!</v>
      </c>
      <c r="H153" s="74">
        <v>0</v>
      </c>
      <c r="I153" s="26" t="e">
        <f t="shared" si="56"/>
        <v>#DIV/0!</v>
      </c>
      <c r="J153" s="74">
        <v>0</v>
      </c>
      <c r="K153" s="26" t="e">
        <f t="shared" si="57"/>
        <v>#DIV/0!</v>
      </c>
      <c r="L153" s="74">
        <v>0</v>
      </c>
      <c r="M153" s="26" t="e">
        <f t="shared" si="58"/>
        <v>#DIV/0!</v>
      </c>
      <c r="N153" s="74">
        <v>0</v>
      </c>
      <c r="O153" s="65" t="e">
        <f t="shared" si="59"/>
        <v>#DIV/0!</v>
      </c>
      <c r="P153" s="36">
        <f t="shared" si="60"/>
        <v>0</v>
      </c>
      <c r="Q153" s="59" t="e">
        <f t="shared" si="61"/>
        <v>#DIV/0!</v>
      </c>
      <c r="R153" s="47" t="e">
        <f t="shared" si="62"/>
        <v>#DIV/0!</v>
      </c>
    </row>
    <row r="154" spans="1:18" ht="18" customHeight="1" thickBot="1">
      <c r="A154" s="24" t="s">
        <v>133</v>
      </c>
      <c r="B154" s="6" t="s">
        <v>126</v>
      </c>
      <c r="C154" s="38">
        <f t="shared" si="63"/>
        <v>0</v>
      </c>
      <c r="D154" s="71">
        <v>0</v>
      </c>
      <c r="E154" s="27" t="e">
        <f t="shared" si="54"/>
        <v>#DIV/0!</v>
      </c>
      <c r="F154" s="72">
        <v>0</v>
      </c>
      <c r="G154" s="57" t="e">
        <f t="shared" si="55"/>
        <v>#DIV/0!</v>
      </c>
      <c r="H154" s="72">
        <v>0</v>
      </c>
      <c r="I154" s="27" t="e">
        <f t="shared" si="56"/>
        <v>#DIV/0!</v>
      </c>
      <c r="J154" s="72">
        <v>0</v>
      </c>
      <c r="K154" s="57" t="e">
        <f t="shared" si="57"/>
        <v>#DIV/0!</v>
      </c>
      <c r="L154" s="72">
        <v>0</v>
      </c>
      <c r="M154" s="27" t="e">
        <f t="shared" si="58"/>
        <v>#DIV/0!</v>
      </c>
      <c r="N154" s="72">
        <v>0</v>
      </c>
      <c r="O154" s="57" t="e">
        <f t="shared" si="59"/>
        <v>#DIV/0!</v>
      </c>
      <c r="P154" s="66">
        <f t="shared" si="60"/>
        <v>0</v>
      </c>
      <c r="Q154" s="57" t="e">
        <f t="shared" si="61"/>
        <v>#DIV/0!</v>
      </c>
      <c r="R154" s="47" t="e">
        <f t="shared" si="62"/>
        <v>#DIV/0!</v>
      </c>
    </row>
    <row r="155" spans="1:18" ht="23.25" customHeight="1" thickBot="1">
      <c r="A155" s="281" t="s">
        <v>35</v>
      </c>
      <c r="B155" s="282"/>
      <c r="C155" s="31">
        <f>SUM(C130:C154)</f>
        <v>8152</v>
      </c>
      <c r="D155" s="32">
        <f>SUM(D130:D154)</f>
        <v>63</v>
      </c>
      <c r="E155" s="28">
        <f t="shared" si="54"/>
        <v>0.007728164867517174</v>
      </c>
      <c r="F155" s="33">
        <f>SUM(F130:F154)</f>
        <v>1869</v>
      </c>
      <c r="G155" s="29">
        <f t="shared" si="55"/>
        <v>0.22926889106967616</v>
      </c>
      <c r="H155" s="33">
        <f>SUM(H130:H154)</f>
        <v>2435</v>
      </c>
      <c r="I155" s="28">
        <f t="shared" si="56"/>
        <v>0.29869970559371933</v>
      </c>
      <c r="J155" s="33">
        <f>SUM(J130:J154)</f>
        <v>2028</v>
      </c>
      <c r="K155" s="29">
        <f t="shared" si="57"/>
        <v>0.24877330716388615</v>
      </c>
      <c r="L155" s="33">
        <f>SUM(L130:L154)</f>
        <v>1626</v>
      </c>
      <c r="M155" s="28">
        <f t="shared" si="58"/>
        <v>0.1994602551521099</v>
      </c>
      <c r="N155" s="33">
        <f>SUM(N130:N154)</f>
        <v>131</v>
      </c>
      <c r="O155" s="29">
        <f t="shared" si="59"/>
        <v>0.016069676153091267</v>
      </c>
      <c r="P155" s="34">
        <f>SUM(P130:P154)</f>
        <v>8089</v>
      </c>
      <c r="Q155" s="29">
        <f t="shared" si="61"/>
        <v>0.9922718351324828</v>
      </c>
      <c r="R155" s="30">
        <f t="shared" si="62"/>
        <v>3.451177625122669</v>
      </c>
    </row>
    <row r="156" spans="1:18" ht="12" customHeight="1">
      <c r="A156" s="1"/>
      <c r="B156" s="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24" customHeight="1">
      <c r="A157" s="1"/>
      <c r="B157" s="10" t="s">
        <v>62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35.25" customHeight="1" thickBot="1">
      <c r="A158" s="1"/>
      <c r="B158" s="10" t="s">
        <v>81</v>
      </c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5" customHeight="1">
      <c r="A159" s="260" t="s">
        <v>0</v>
      </c>
      <c r="B159" s="260" t="s">
        <v>1</v>
      </c>
      <c r="C159" s="260" t="s">
        <v>121</v>
      </c>
      <c r="D159" s="279" t="s">
        <v>49</v>
      </c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80"/>
      <c r="P159" s="274" t="s">
        <v>7</v>
      </c>
      <c r="Q159" s="276" t="s">
        <v>47</v>
      </c>
      <c r="R159" s="260" t="s">
        <v>48</v>
      </c>
    </row>
    <row r="160" spans="1:18" ht="24" customHeight="1" thickBot="1">
      <c r="A160" s="273"/>
      <c r="B160" s="273"/>
      <c r="C160" s="278"/>
      <c r="D160" s="14" t="s">
        <v>2</v>
      </c>
      <c r="E160" s="15" t="s">
        <v>47</v>
      </c>
      <c r="F160" s="15" t="s">
        <v>119</v>
      </c>
      <c r="G160" s="16" t="s">
        <v>47</v>
      </c>
      <c r="H160" s="15" t="s">
        <v>3</v>
      </c>
      <c r="I160" s="15" t="s">
        <v>47</v>
      </c>
      <c r="J160" s="15" t="s">
        <v>4</v>
      </c>
      <c r="K160" s="16" t="s">
        <v>47</v>
      </c>
      <c r="L160" s="15" t="s">
        <v>5</v>
      </c>
      <c r="M160" s="15" t="s">
        <v>47</v>
      </c>
      <c r="N160" s="15" t="s">
        <v>6</v>
      </c>
      <c r="O160" s="16" t="s">
        <v>47</v>
      </c>
      <c r="P160" s="275"/>
      <c r="Q160" s="277"/>
      <c r="R160" s="273"/>
    </row>
    <row r="161" spans="1:18" ht="18" customHeight="1">
      <c r="A161" s="23" t="s">
        <v>8</v>
      </c>
      <c r="B161" s="7" t="s">
        <v>9</v>
      </c>
      <c r="C161" s="38">
        <f>SUM(D161,F161,H161,J161,L161,N161)</f>
        <v>645</v>
      </c>
      <c r="D161" s="69">
        <v>35</v>
      </c>
      <c r="E161" s="25">
        <f aca="true" t="shared" si="66" ref="E161:E186">D161/C161</f>
        <v>0.05426356589147287</v>
      </c>
      <c r="F161" s="70">
        <v>325</v>
      </c>
      <c r="G161" s="42">
        <f aca="true" t="shared" si="67" ref="G161:G186">F161/C161</f>
        <v>0.5038759689922481</v>
      </c>
      <c r="H161" s="70">
        <v>176</v>
      </c>
      <c r="I161" s="25">
        <f aca="true" t="shared" si="68" ref="I161:I186">H161/C161</f>
        <v>0.27286821705426356</v>
      </c>
      <c r="J161" s="70">
        <v>77</v>
      </c>
      <c r="K161" s="42">
        <f aca="true" t="shared" si="69" ref="K161:K186">J161/C161</f>
        <v>0.11937984496124031</v>
      </c>
      <c r="L161" s="70">
        <v>32</v>
      </c>
      <c r="M161" s="25">
        <f aca="true" t="shared" si="70" ref="M161:M186">L161/C161</f>
        <v>0.04961240310077519</v>
      </c>
      <c r="N161" s="70">
        <v>0</v>
      </c>
      <c r="O161" s="42">
        <f aca="true" t="shared" si="71" ref="O161:O186">N161/C161</f>
        <v>0</v>
      </c>
      <c r="P161" s="35">
        <f aca="true" t="shared" si="72" ref="P161:P185">C161-D161</f>
        <v>610</v>
      </c>
      <c r="Q161" s="42">
        <f aca="true" t="shared" si="73" ref="Q161:Q186">P161/C161</f>
        <v>0.9457364341085271</v>
      </c>
      <c r="R161" s="43">
        <f aca="true" t="shared" si="74" ref="R161:R186">(D161*1+F161*2+H161*3+J161*4+L161*5+N161*6)/C161</f>
        <v>2.606201550387597</v>
      </c>
    </row>
    <row r="162" spans="1:18" ht="24" customHeight="1">
      <c r="A162" s="20" t="s">
        <v>10</v>
      </c>
      <c r="B162" s="17" t="s">
        <v>55</v>
      </c>
      <c r="C162" s="38">
        <f aca="true" t="shared" si="75" ref="C162:C185">SUM(D162,F162,H162,J162,L162,N162)</f>
        <v>0</v>
      </c>
      <c r="D162" s="71">
        <v>0</v>
      </c>
      <c r="E162" s="25" t="e">
        <f t="shared" si="66"/>
        <v>#DIV/0!</v>
      </c>
      <c r="F162" s="72">
        <v>0</v>
      </c>
      <c r="G162" s="42" t="e">
        <f t="shared" si="67"/>
        <v>#DIV/0!</v>
      </c>
      <c r="H162" s="72">
        <v>0</v>
      </c>
      <c r="I162" s="25" t="e">
        <f t="shared" si="68"/>
        <v>#DIV/0!</v>
      </c>
      <c r="J162" s="72">
        <v>0</v>
      </c>
      <c r="K162" s="42" t="e">
        <f t="shared" si="69"/>
        <v>#DIV/0!</v>
      </c>
      <c r="L162" s="72">
        <v>0</v>
      </c>
      <c r="M162" s="25" t="e">
        <f t="shared" si="70"/>
        <v>#DIV/0!</v>
      </c>
      <c r="N162" s="72">
        <v>0</v>
      </c>
      <c r="O162" s="42" t="e">
        <f t="shared" si="71"/>
        <v>#DIV/0!</v>
      </c>
      <c r="P162" s="35">
        <f t="shared" si="72"/>
        <v>0</v>
      </c>
      <c r="Q162" s="42" t="e">
        <f t="shared" si="73"/>
        <v>#DIV/0!</v>
      </c>
      <c r="R162" s="47" t="e">
        <f t="shared" si="74"/>
        <v>#DIV/0!</v>
      </c>
    </row>
    <row r="163" spans="1:18" ht="18" customHeight="1">
      <c r="A163" s="24" t="s">
        <v>12</v>
      </c>
      <c r="B163" s="6" t="s">
        <v>21</v>
      </c>
      <c r="C163" s="38">
        <f t="shared" si="75"/>
        <v>13</v>
      </c>
      <c r="D163" s="73">
        <v>0</v>
      </c>
      <c r="E163" s="26">
        <f t="shared" si="66"/>
        <v>0</v>
      </c>
      <c r="F163" s="74">
        <v>2</v>
      </c>
      <c r="G163" s="26">
        <f t="shared" si="67"/>
        <v>0.15384615384615385</v>
      </c>
      <c r="H163" s="74">
        <v>5</v>
      </c>
      <c r="I163" s="26">
        <f t="shared" si="68"/>
        <v>0.38461538461538464</v>
      </c>
      <c r="J163" s="74">
        <v>4</v>
      </c>
      <c r="K163" s="26">
        <f t="shared" si="69"/>
        <v>0.3076923076923077</v>
      </c>
      <c r="L163" s="74">
        <v>1</v>
      </c>
      <c r="M163" s="26">
        <f t="shared" si="70"/>
        <v>0.07692307692307693</v>
      </c>
      <c r="N163" s="74">
        <v>1</v>
      </c>
      <c r="O163" s="58">
        <f t="shared" si="71"/>
        <v>0.07692307692307693</v>
      </c>
      <c r="P163" s="36">
        <f t="shared" si="72"/>
        <v>13</v>
      </c>
      <c r="Q163" s="59">
        <f t="shared" si="73"/>
        <v>1</v>
      </c>
      <c r="R163" s="47">
        <f t="shared" si="74"/>
        <v>3.5384615384615383</v>
      </c>
    </row>
    <row r="164" spans="1:18" ht="18" customHeight="1">
      <c r="A164" s="20" t="s">
        <v>14</v>
      </c>
      <c r="B164" s="6" t="s">
        <v>27</v>
      </c>
      <c r="C164" s="38">
        <f t="shared" si="75"/>
        <v>0</v>
      </c>
      <c r="D164" s="71">
        <v>0</v>
      </c>
      <c r="E164" s="27" t="e">
        <f t="shared" si="66"/>
        <v>#DIV/0!</v>
      </c>
      <c r="F164" s="72">
        <v>0</v>
      </c>
      <c r="G164" s="26" t="e">
        <f t="shared" si="67"/>
        <v>#DIV/0!</v>
      </c>
      <c r="H164" s="72">
        <v>0</v>
      </c>
      <c r="I164" s="26" t="e">
        <f t="shared" si="68"/>
        <v>#DIV/0!</v>
      </c>
      <c r="J164" s="72">
        <v>0</v>
      </c>
      <c r="K164" s="26" t="e">
        <f t="shared" si="69"/>
        <v>#DIV/0!</v>
      </c>
      <c r="L164" s="72">
        <v>0</v>
      </c>
      <c r="M164" s="26" t="e">
        <f t="shared" si="70"/>
        <v>#DIV/0!</v>
      </c>
      <c r="N164" s="72">
        <v>0</v>
      </c>
      <c r="O164" s="59" t="e">
        <f t="shared" si="71"/>
        <v>#DIV/0!</v>
      </c>
      <c r="P164" s="36">
        <f t="shared" si="72"/>
        <v>0</v>
      </c>
      <c r="Q164" s="57" t="e">
        <f t="shared" si="73"/>
        <v>#DIV/0!</v>
      </c>
      <c r="R164" s="47" t="e">
        <f t="shared" si="74"/>
        <v>#DIV/0!</v>
      </c>
    </row>
    <row r="165" spans="1:18" ht="18" customHeight="1">
      <c r="A165" s="24" t="s">
        <v>15</v>
      </c>
      <c r="B165" s="17" t="s">
        <v>117</v>
      </c>
      <c r="C165" s="38">
        <f t="shared" si="75"/>
        <v>0</v>
      </c>
      <c r="D165" s="73">
        <v>0</v>
      </c>
      <c r="E165" s="26" t="e">
        <f t="shared" si="66"/>
        <v>#DIV/0!</v>
      </c>
      <c r="F165" s="74">
        <v>0</v>
      </c>
      <c r="G165" s="26" t="e">
        <f t="shared" si="67"/>
        <v>#DIV/0!</v>
      </c>
      <c r="H165" s="74">
        <v>0</v>
      </c>
      <c r="I165" s="26" t="e">
        <f t="shared" si="68"/>
        <v>#DIV/0!</v>
      </c>
      <c r="J165" s="74">
        <v>0</v>
      </c>
      <c r="K165" s="26" t="e">
        <f t="shared" si="69"/>
        <v>#DIV/0!</v>
      </c>
      <c r="L165" s="74">
        <v>0</v>
      </c>
      <c r="M165" s="26" t="e">
        <f t="shared" si="70"/>
        <v>#DIV/0!</v>
      </c>
      <c r="N165" s="74">
        <v>0</v>
      </c>
      <c r="O165" s="60" t="e">
        <f t="shared" si="71"/>
        <v>#DIV/0!</v>
      </c>
      <c r="P165" s="36">
        <f t="shared" si="72"/>
        <v>0</v>
      </c>
      <c r="Q165" s="59" t="e">
        <f t="shared" si="73"/>
        <v>#DIV/0!</v>
      </c>
      <c r="R165" s="47" t="e">
        <f t="shared" si="74"/>
        <v>#DIV/0!</v>
      </c>
    </row>
    <row r="166" spans="1:18" ht="18" customHeight="1">
      <c r="A166" s="20" t="s">
        <v>17</v>
      </c>
      <c r="B166" s="6" t="s">
        <v>29</v>
      </c>
      <c r="C166" s="38">
        <f t="shared" si="75"/>
        <v>0</v>
      </c>
      <c r="D166" s="71">
        <v>0</v>
      </c>
      <c r="E166" s="27" t="e">
        <f t="shared" si="66"/>
        <v>#DIV/0!</v>
      </c>
      <c r="F166" s="72">
        <v>0</v>
      </c>
      <c r="G166" s="26" t="e">
        <f t="shared" si="67"/>
        <v>#DIV/0!</v>
      </c>
      <c r="H166" s="72">
        <v>0</v>
      </c>
      <c r="I166" s="26" t="e">
        <f t="shared" si="68"/>
        <v>#DIV/0!</v>
      </c>
      <c r="J166" s="72">
        <v>0</v>
      </c>
      <c r="K166" s="26" t="e">
        <f t="shared" si="69"/>
        <v>#DIV/0!</v>
      </c>
      <c r="L166" s="72">
        <v>0</v>
      </c>
      <c r="M166" s="26" t="e">
        <f t="shared" si="70"/>
        <v>#DIV/0!</v>
      </c>
      <c r="N166" s="72">
        <v>0</v>
      </c>
      <c r="O166" s="59" t="e">
        <f t="shared" si="71"/>
        <v>#DIV/0!</v>
      </c>
      <c r="P166" s="36">
        <f t="shared" si="72"/>
        <v>0</v>
      </c>
      <c r="Q166" s="57" t="e">
        <f t="shared" si="73"/>
        <v>#DIV/0!</v>
      </c>
      <c r="R166" s="47" t="e">
        <f t="shared" si="74"/>
        <v>#DIV/0!</v>
      </c>
    </row>
    <row r="167" spans="1:18" ht="18" customHeight="1">
      <c r="A167" s="24" t="s">
        <v>18</v>
      </c>
      <c r="B167" s="6" t="s">
        <v>31</v>
      </c>
      <c r="C167" s="38">
        <f t="shared" si="75"/>
        <v>0</v>
      </c>
      <c r="D167" s="73">
        <v>0</v>
      </c>
      <c r="E167" s="26" t="e">
        <f t="shared" si="66"/>
        <v>#DIV/0!</v>
      </c>
      <c r="F167" s="74">
        <v>0</v>
      </c>
      <c r="G167" s="26" t="e">
        <f t="shared" si="67"/>
        <v>#DIV/0!</v>
      </c>
      <c r="H167" s="74">
        <v>0</v>
      </c>
      <c r="I167" s="26" t="e">
        <f t="shared" si="68"/>
        <v>#DIV/0!</v>
      </c>
      <c r="J167" s="74">
        <v>0</v>
      </c>
      <c r="K167" s="26" t="e">
        <f t="shared" si="69"/>
        <v>#DIV/0!</v>
      </c>
      <c r="L167" s="74">
        <v>0</v>
      </c>
      <c r="M167" s="26" t="e">
        <f t="shared" si="70"/>
        <v>#DIV/0!</v>
      </c>
      <c r="N167" s="74">
        <v>0</v>
      </c>
      <c r="O167" s="60" t="e">
        <f t="shared" si="71"/>
        <v>#DIV/0!</v>
      </c>
      <c r="P167" s="36">
        <f t="shared" si="72"/>
        <v>0</v>
      </c>
      <c r="Q167" s="59" t="e">
        <f t="shared" si="73"/>
        <v>#DIV/0!</v>
      </c>
      <c r="R167" s="47" t="e">
        <f t="shared" si="74"/>
        <v>#DIV/0!</v>
      </c>
    </row>
    <row r="168" spans="1:18" ht="18" customHeight="1">
      <c r="A168" s="20" t="s">
        <v>20</v>
      </c>
      <c r="B168" s="6" t="s">
        <v>23</v>
      </c>
      <c r="C168" s="38">
        <f t="shared" si="75"/>
        <v>3</v>
      </c>
      <c r="D168" s="71">
        <v>0</v>
      </c>
      <c r="E168" s="26">
        <f t="shared" si="66"/>
        <v>0</v>
      </c>
      <c r="F168" s="72">
        <v>0</v>
      </c>
      <c r="G168" s="26">
        <f t="shared" si="67"/>
        <v>0</v>
      </c>
      <c r="H168" s="72">
        <v>1</v>
      </c>
      <c r="I168" s="26">
        <f t="shared" si="68"/>
        <v>0.3333333333333333</v>
      </c>
      <c r="J168" s="72">
        <v>2</v>
      </c>
      <c r="K168" s="26">
        <f t="shared" si="69"/>
        <v>0.6666666666666666</v>
      </c>
      <c r="L168" s="72">
        <v>0</v>
      </c>
      <c r="M168" s="26">
        <f t="shared" si="70"/>
        <v>0</v>
      </c>
      <c r="N168" s="72">
        <v>0</v>
      </c>
      <c r="O168" s="59">
        <f t="shared" si="71"/>
        <v>0</v>
      </c>
      <c r="P168" s="36">
        <f t="shared" si="72"/>
        <v>3</v>
      </c>
      <c r="Q168" s="57">
        <f t="shared" si="73"/>
        <v>1</v>
      </c>
      <c r="R168" s="47">
        <f t="shared" si="74"/>
        <v>3.6666666666666665</v>
      </c>
    </row>
    <row r="169" spans="1:18" ht="18" customHeight="1">
      <c r="A169" s="24" t="s">
        <v>22</v>
      </c>
      <c r="B169" s="6" t="s">
        <v>25</v>
      </c>
      <c r="C169" s="38">
        <f t="shared" si="75"/>
        <v>33</v>
      </c>
      <c r="D169" s="73">
        <v>0</v>
      </c>
      <c r="E169" s="26">
        <f t="shared" si="66"/>
        <v>0</v>
      </c>
      <c r="F169" s="74">
        <v>9</v>
      </c>
      <c r="G169" s="26">
        <f t="shared" si="67"/>
        <v>0.2727272727272727</v>
      </c>
      <c r="H169" s="74">
        <v>10</v>
      </c>
      <c r="I169" s="26">
        <f t="shared" si="68"/>
        <v>0.30303030303030304</v>
      </c>
      <c r="J169" s="74">
        <v>5</v>
      </c>
      <c r="K169" s="26">
        <f t="shared" si="69"/>
        <v>0.15151515151515152</v>
      </c>
      <c r="L169" s="74">
        <v>9</v>
      </c>
      <c r="M169" s="26">
        <f t="shared" si="70"/>
        <v>0.2727272727272727</v>
      </c>
      <c r="N169" s="74">
        <v>0</v>
      </c>
      <c r="O169" s="60">
        <f t="shared" si="71"/>
        <v>0</v>
      </c>
      <c r="P169" s="36">
        <f t="shared" si="72"/>
        <v>33</v>
      </c>
      <c r="Q169" s="59">
        <f t="shared" si="73"/>
        <v>1</v>
      </c>
      <c r="R169" s="47">
        <f t="shared" si="74"/>
        <v>3.4242424242424243</v>
      </c>
    </row>
    <row r="170" spans="1:18" ht="18" customHeight="1">
      <c r="A170" s="24" t="s">
        <v>24</v>
      </c>
      <c r="B170" s="6" t="s">
        <v>118</v>
      </c>
      <c r="C170" s="38">
        <f t="shared" si="75"/>
        <v>0</v>
      </c>
      <c r="D170" s="73">
        <v>0</v>
      </c>
      <c r="E170" s="26" t="e">
        <f t="shared" si="66"/>
        <v>#DIV/0!</v>
      </c>
      <c r="F170" s="72">
        <v>0</v>
      </c>
      <c r="G170" s="26" t="e">
        <f t="shared" si="67"/>
        <v>#DIV/0!</v>
      </c>
      <c r="H170" s="72">
        <v>0</v>
      </c>
      <c r="I170" s="26" t="e">
        <f t="shared" si="68"/>
        <v>#DIV/0!</v>
      </c>
      <c r="J170" s="72">
        <v>0</v>
      </c>
      <c r="K170" s="26" t="e">
        <f t="shared" si="69"/>
        <v>#DIV/0!</v>
      </c>
      <c r="L170" s="72">
        <v>0</v>
      </c>
      <c r="M170" s="26" t="e">
        <f t="shared" si="70"/>
        <v>#DIV/0!</v>
      </c>
      <c r="N170" s="72">
        <v>0</v>
      </c>
      <c r="O170" s="59" t="e">
        <f t="shared" si="71"/>
        <v>#DIV/0!</v>
      </c>
      <c r="P170" s="36">
        <f t="shared" si="72"/>
        <v>0</v>
      </c>
      <c r="Q170" s="57" t="e">
        <f t="shared" si="73"/>
        <v>#DIV/0!</v>
      </c>
      <c r="R170" s="47" t="e">
        <f t="shared" si="74"/>
        <v>#DIV/0!</v>
      </c>
    </row>
    <row r="171" spans="1:18" ht="18" customHeight="1">
      <c r="A171" s="24" t="s">
        <v>26</v>
      </c>
      <c r="B171" s="6" t="s">
        <v>33</v>
      </c>
      <c r="C171" s="38">
        <f t="shared" si="75"/>
        <v>0</v>
      </c>
      <c r="D171" s="73">
        <v>0</v>
      </c>
      <c r="E171" s="26" t="e">
        <f t="shared" si="66"/>
        <v>#DIV/0!</v>
      </c>
      <c r="F171" s="74">
        <v>0</v>
      </c>
      <c r="G171" s="26" t="e">
        <f t="shared" si="67"/>
        <v>#DIV/0!</v>
      </c>
      <c r="H171" s="74">
        <v>0</v>
      </c>
      <c r="I171" s="26" t="e">
        <f t="shared" si="68"/>
        <v>#DIV/0!</v>
      </c>
      <c r="J171" s="74">
        <v>0</v>
      </c>
      <c r="K171" s="26" t="e">
        <f t="shared" si="69"/>
        <v>#DIV/0!</v>
      </c>
      <c r="L171" s="74">
        <v>0</v>
      </c>
      <c r="M171" s="26" t="e">
        <f t="shared" si="70"/>
        <v>#DIV/0!</v>
      </c>
      <c r="N171" s="74">
        <v>0</v>
      </c>
      <c r="O171" s="59" t="e">
        <f t="shared" si="71"/>
        <v>#DIV/0!</v>
      </c>
      <c r="P171" s="67">
        <f t="shared" si="72"/>
        <v>0</v>
      </c>
      <c r="Q171" s="59" t="e">
        <f t="shared" si="73"/>
        <v>#DIV/0!</v>
      </c>
      <c r="R171" s="47" t="e">
        <f t="shared" si="74"/>
        <v>#DIV/0!</v>
      </c>
    </row>
    <row r="172" spans="1:18" ht="18" customHeight="1">
      <c r="A172" s="20" t="s">
        <v>28</v>
      </c>
      <c r="B172" s="6" t="s">
        <v>13</v>
      </c>
      <c r="C172" s="38">
        <f t="shared" si="75"/>
        <v>106</v>
      </c>
      <c r="D172" s="73">
        <v>2</v>
      </c>
      <c r="E172" s="26">
        <f t="shared" si="66"/>
        <v>0.018867924528301886</v>
      </c>
      <c r="F172" s="74">
        <v>49</v>
      </c>
      <c r="G172" s="26">
        <f t="shared" si="67"/>
        <v>0.46226415094339623</v>
      </c>
      <c r="H172" s="74">
        <v>35</v>
      </c>
      <c r="I172" s="26">
        <f t="shared" si="68"/>
        <v>0.330188679245283</v>
      </c>
      <c r="J172" s="74">
        <v>14</v>
      </c>
      <c r="K172" s="26">
        <f t="shared" si="69"/>
        <v>0.1320754716981132</v>
      </c>
      <c r="L172" s="74">
        <v>6</v>
      </c>
      <c r="M172" s="26">
        <f t="shared" si="70"/>
        <v>0.05660377358490566</v>
      </c>
      <c r="N172" s="74">
        <v>0</v>
      </c>
      <c r="O172" s="59">
        <f t="shared" si="71"/>
        <v>0</v>
      </c>
      <c r="P172" s="67">
        <f t="shared" si="72"/>
        <v>104</v>
      </c>
      <c r="Q172" s="59">
        <f t="shared" si="73"/>
        <v>0.9811320754716981</v>
      </c>
      <c r="R172" s="47">
        <f t="shared" si="74"/>
        <v>2.7452830188679247</v>
      </c>
    </row>
    <row r="173" spans="1:18" ht="18" customHeight="1">
      <c r="A173" s="24" t="s">
        <v>30</v>
      </c>
      <c r="B173" s="6" t="s">
        <v>16</v>
      </c>
      <c r="C173" s="38">
        <f t="shared" si="75"/>
        <v>257</v>
      </c>
      <c r="D173" s="73">
        <v>7</v>
      </c>
      <c r="E173" s="26">
        <f t="shared" si="66"/>
        <v>0.027237354085603113</v>
      </c>
      <c r="F173" s="74">
        <v>133</v>
      </c>
      <c r="G173" s="26">
        <f t="shared" si="67"/>
        <v>0.5175097276264592</v>
      </c>
      <c r="H173" s="74">
        <v>72</v>
      </c>
      <c r="I173" s="26">
        <f t="shared" si="68"/>
        <v>0.2801556420233463</v>
      </c>
      <c r="J173" s="74">
        <v>37</v>
      </c>
      <c r="K173" s="26">
        <f t="shared" si="69"/>
        <v>0.14396887159533073</v>
      </c>
      <c r="L173" s="74">
        <v>7</v>
      </c>
      <c r="M173" s="26">
        <f t="shared" si="70"/>
        <v>0.027237354085603113</v>
      </c>
      <c r="N173" s="74">
        <v>1</v>
      </c>
      <c r="O173" s="59">
        <f t="shared" si="71"/>
        <v>0.0038910505836575876</v>
      </c>
      <c r="P173" s="67">
        <f t="shared" si="72"/>
        <v>250</v>
      </c>
      <c r="Q173" s="59">
        <f t="shared" si="73"/>
        <v>0.9727626459143969</v>
      </c>
      <c r="R173" s="47">
        <f t="shared" si="74"/>
        <v>2.6381322957198443</v>
      </c>
    </row>
    <row r="174" spans="1:18" ht="18" customHeight="1">
      <c r="A174" s="24" t="s">
        <v>32</v>
      </c>
      <c r="B174" s="6" t="s">
        <v>102</v>
      </c>
      <c r="C174" s="38">
        <f t="shared" si="75"/>
        <v>23</v>
      </c>
      <c r="D174" s="73">
        <v>3</v>
      </c>
      <c r="E174" s="26">
        <f t="shared" si="66"/>
        <v>0.13043478260869565</v>
      </c>
      <c r="F174" s="74">
        <v>10</v>
      </c>
      <c r="G174" s="26">
        <f t="shared" si="67"/>
        <v>0.43478260869565216</v>
      </c>
      <c r="H174" s="74">
        <v>7</v>
      </c>
      <c r="I174" s="26">
        <f t="shared" si="68"/>
        <v>0.30434782608695654</v>
      </c>
      <c r="J174" s="74">
        <v>3</v>
      </c>
      <c r="K174" s="26">
        <f t="shared" si="69"/>
        <v>0.13043478260869565</v>
      </c>
      <c r="L174" s="74">
        <v>0</v>
      </c>
      <c r="M174" s="26">
        <f t="shared" si="70"/>
        <v>0</v>
      </c>
      <c r="N174" s="74">
        <v>0</v>
      </c>
      <c r="O174" s="59">
        <f t="shared" si="71"/>
        <v>0</v>
      </c>
      <c r="P174" s="67">
        <f t="shared" si="72"/>
        <v>20</v>
      </c>
      <c r="Q174" s="59">
        <f t="shared" si="73"/>
        <v>0.8695652173913043</v>
      </c>
      <c r="R174" s="47">
        <f t="shared" si="74"/>
        <v>2.4347826086956523</v>
      </c>
    </row>
    <row r="175" spans="1:18" ht="18" customHeight="1">
      <c r="A175" s="24" t="s">
        <v>34</v>
      </c>
      <c r="B175" s="6" t="s">
        <v>11</v>
      </c>
      <c r="C175" s="38">
        <f t="shared" si="75"/>
        <v>91</v>
      </c>
      <c r="D175" s="73">
        <v>1</v>
      </c>
      <c r="E175" s="26">
        <f t="shared" si="66"/>
        <v>0.01098901098901099</v>
      </c>
      <c r="F175" s="74">
        <v>32</v>
      </c>
      <c r="G175" s="26">
        <f t="shared" si="67"/>
        <v>0.3516483516483517</v>
      </c>
      <c r="H175" s="74">
        <v>29</v>
      </c>
      <c r="I175" s="26">
        <f t="shared" si="68"/>
        <v>0.31868131868131866</v>
      </c>
      <c r="J175" s="74">
        <v>21</v>
      </c>
      <c r="K175" s="26">
        <f t="shared" si="69"/>
        <v>0.23076923076923078</v>
      </c>
      <c r="L175" s="74">
        <v>8</v>
      </c>
      <c r="M175" s="26">
        <f t="shared" si="70"/>
        <v>0.08791208791208792</v>
      </c>
      <c r="N175" s="74">
        <v>0</v>
      </c>
      <c r="O175" s="59">
        <f t="shared" si="71"/>
        <v>0</v>
      </c>
      <c r="P175" s="67">
        <f t="shared" si="72"/>
        <v>90</v>
      </c>
      <c r="Q175" s="59">
        <f t="shared" si="73"/>
        <v>0.989010989010989</v>
      </c>
      <c r="R175" s="47">
        <f t="shared" si="74"/>
        <v>3.032967032967033</v>
      </c>
    </row>
    <row r="176" spans="1:18" ht="18" customHeight="1">
      <c r="A176" s="20" t="s">
        <v>56</v>
      </c>
      <c r="B176" s="6" t="s">
        <v>103</v>
      </c>
      <c r="C176" s="38">
        <f t="shared" si="75"/>
        <v>2</v>
      </c>
      <c r="D176" s="73">
        <v>0</v>
      </c>
      <c r="E176" s="26">
        <f t="shared" si="66"/>
        <v>0</v>
      </c>
      <c r="F176" s="74">
        <v>0</v>
      </c>
      <c r="G176" s="26">
        <f t="shared" si="67"/>
        <v>0</v>
      </c>
      <c r="H176" s="74">
        <v>2</v>
      </c>
      <c r="I176" s="26">
        <f t="shared" si="68"/>
        <v>1</v>
      </c>
      <c r="J176" s="74">
        <v>0</v>
      </c>
      <c r="K176" s="26">
        <f t="shared" si="69"/>
        <v>0</v>
      </c>
      <c r="L176" s="74">
        <v>0</v>
      </c>
      <c r="M176" s="26">
        <f t="shared" si="70"/>
        <v>0</v>
      </c>
      <c r="N176" s="74">
        <v>0</v>
      </c>
      <c r="O176" s="59">
        <f t="shared" si="71"/>
        <v>0</v>
      </c>
      <c r="P176" s="67">
        <f t="shared" si="72"/>
        <v>2</v>
      </c>
      <c r="Q176" s="59">
        <f t="shared" si="73"/>
        <v>1</v>
      </c>
      <c r="R176" s="47">
        <f t="shared" si="74"/>
        <v>3</v>
      </c>
    </row>
    <row r="177" spans="1:18" ht="18" customHeight="1">
      <c r="A177" s="24" t="s">
        <v>105</v>
      </c>
      <c r="B177" s="6" t="s">
        <v>19</v>
      </c>
      <c r="C177" s="38">
        <f t="shared" si="75"/>
        <v>4</v>
      </c>
      <c r="D177" s="73">
        <v>0</v>
      </c>
      <c r="E177" s="26">
        <f t="shared" si="66"/>
        <v>0</v>
      </c>
      <c r="F177" s="74">
        <v>2</v>
      </c>
      <c r="G177" s="26">
        <f t="shared" si="67"/>
        <v>0.5</v>
      </c>
      <c r="H177" s="74">
        <v>0</v>
      </c>
      <c r="I177" s="26">
        <f t="shared" si="68"/>
        <v>0</v>
      </c>
      <c r="J177" s="74">
        <v>0</v>
      </c>
      <c r="K177" s="26">
        <f t="shared" si="69"/>
        <v>0</v>
      </c>
      <c r="L177" s="74">
        <v>2</v>
      </c>
      <c r="M177" s="26">
        <f t="shared" si="70"/>
        <v>0.5</v>
      </c>
      <c r="N177" s="74">
        <v>0</v>
      </c>
      <c r="O177" s="59">
        <f t="shared" si="71"/>
        <v>0</v>
      </c>
      <c r="P177" s="67">
        <f t="shared" si="72"/>
        <v>4</v>
      </c>
      <c r="Q177" s="59">
        <f t="shared" si="73"/>
        <v>1</v>
      </c>
      <c r="R177" s="47">
        <f t="shared" si="74"/>
        <v>3.5</v>
      </c>
    </row>
    <row r="178" spans="1:18" ht="18" customHeight="1">
      <c r="A178" s="24" t="s">
        <v>106</v>
      </c>
      <c r="B178" s="6" t="s">
        <v>104</v>
      </c>
      <c r="C178" s="38">
        <f t="shared" si="75"/>
        <v>0</v>
      </c>
      <c r="D178" s="73">
        <v>0</v>
      </c>
      <c r="E178" s="26" t="e">
        <f t="shared" si="66"/>
        <v>#DIV/0!</v>
      </c>
      <c r="F178" s="74">
        <v>0</v>
      </c>
      <c r="G178" s="26" t="e">
        <f t="shared" si="67"/>
        <v>#DIV/0!</v>
      </c>
      <c r="H178" s="74">
        <v>0</v>
      </c>
      <c r="I178" s="26" t="e">
        <f t="shared" si="68"/>
        <v>#DIV/0!</v>
      </c>
      <c r="J178" s="74">
        <v>0</v>
      </c>
      <c r="K178" s="26" t="e">
        <f t="shared" si="69"/>
        <v>#DIV/0!</v>
      </c>
      <c r="L178" s="74">
        <v>0</v>
      </c>
      <c r="M178" s="26" t="e">
        <f t="shared" si="70"/>
        <v>#DIV/0!</v>
      </c>
      <c r="N178" s="74">
        <v>0</v>
      </c>
      <c r="O178" s="59" t="e">
        <f t="shared" si="71"/>
        <v>#DIV/0!</v>
      </c>
      <c r="P178" s="67">
        <f t="shared" si="72"/>
        <v>0</v>
      </c>
      <c r="Q178" s="59" t="e">
        <f t="shared" si="73"/>
        <v>#DIV/0!</v>
      </c>
      <c r="R178" s="47" t="e">
        <f t="shared" si="74"/>
        <v>#DIV/0!</v>
      </c>
    </row>
    <row r="179" spans="1:18" ht="18" customHeight="1">
      <c r="A179" s="24" t="s">
        <v>127</v>
      </c>
      <c r="B179" s="6" t="s">
        <v>122</v>
      </c>
      <c r="C179" s="38">
        <f t="shared" si="75"/>
        <v>120</v>
      </c>
      <c r="D179" s="73">
        <v>2</v>
      </c>
      <c r="E179" s="26">
        <f t="shared" si="66"/>
        <v>0.016666666666666666</v>
      </c>
      <c r="F179" s="74">
        <v>54</v>
      </c>
      <c r="G179" s="26">
        <f t="shared" si="67"/>
        <v>0.45</v>
      </c>
      <c r="H179" s="74">
        <v>40</v>
      </c>
      <c r="I179" s="26">
        <f t="shared" si="68"/>
        <v>0.3333333333333333</v>
      </c>
      <c r="J179" s="74">
        <v>21</v>
      </c>
      <c r="K179" s="26">
        <f t="shared" si="69"/>
        <v>0.175</v>
      </c>
      <c r="L179" s="74">
        <v>2</v>
      </c>
      <c r="M179" s="26">
        <f t="shared" si="70"/>
        <v>0.016666666666666666</v>
      </c>
      <c r="N179" s="74">
        <v>1</v>
      </c>
      <c r="O179" s="59">
        <f t="shared" si="71"/>
        <v>0.008333333333333333</v>
      </c>
      <c r="P179" s="67">
        <f t="shared" si="72"/>
        <v>118</v>
      </c>
      <c r="Q179" s="59">
        <f t="shared" si="73"/>
        <v>0.9833333333333333</v>
      </c>
      <c r="R179" s="47">
        <f t="shared" si="74"/>
        <v>2.75</v>
      </c>
    </row>
    <row r="180" spans="1:18" ht="18" customHeight="1">
      <c r="A180" s="20" t="s">
        <v>128</v>
      </c>
      <c r="B180" s="6" t="s">
        <v>107</v>
      </c>
      <c r="C180" s="38">
        <f t="shared" si="75"/>
        <v>0</v>
      </c>
      <c r="D180" s="71">
        <v>0</v>
      </c>
      <c r="E180" s="26" t="e">
        <f t="shared" si="66"/>
        <v>#DIV/0!</v>
      </c>
      <c r="F180" s="74">
        <v>0</v>
      </c>
      <c r="G180" s="26" t="e">
        <f t="shared" si="67"/>
        <v>#DIV/0!</v>
      </c>
      <c r="H180" s="74">
        <v>0</v>
      </c>
      <c r="I180" s="26" t="e">
        <f t="shared" si="68"/>
        <v>#DIV/0!</v>
      </c>
      <c r="J180" s="74">
        <v>0</v>
      </c>
      <c r="K180" s="26" t="e">
        <f t="shared" si="69"/>
        <v>#DIV/0!</v>
      </c>
      <c r="L180" s="74">
        <v>0</v>
      </c>
      <c r="M180" s="26" t="e">
        <f t="shared" si="70"/>
        <v>#DIV/0!</v>
      </c>
      <c r="N180" s="74">
        <v>0</v>
      </c>
      <c r="O180" s="59" t="e">
        <f t="shared" si="71"/>
        <v>#DIV/0!</v>
      </c>
      <c r="P180" s="67">
        <f t="shared" si="72"/>
        <v>0</v>
      </c>
      <c r="Q180" s="59" t="e">
        <f t="shared" si="73"/>
        <v>#DIV/0!</v>
      </c>
      <c r="R180" s="47" t="e">
        <f t="shared" si="74"/>
        <v>#DIV/0!</v>
      </c>
    </row>
    <row r="181" spans="1:18" ht="18" customHeight="1">
      <c r="A181" s="24" t="s">
        <v>129</v>
      </c>
      <c r="B181" s="6" t="s">
        <v>108</v>
      </c>
      <c r="C181" s="38">
        <f>SUM(D181,F181,H181,J181,L181,N181)</f>
        <v>0</v>
      </c>
      <c r="D181" s="127">
        <v>0</v>
      </c>
      <c r="E181" s="56" t="e">
        <f t="shared" si="66"/>
        <v>#DIV/0!</v>
      </c>
      <c r="F181" s="72">
        <v>0</v>
      </c>
      <c r="G181" s="56" t="e">
        <f t="shared" si="67"/>
        <v>#DIV/0!</v>
      </c>
      <c r="H181" s="72">
        <v>0</v>
      </c>
      <c r="I181" s="56" t="e">
        <f t="shared" si="68"/>
        <v>#DIV/0!</v>
      </c>
      <c r="J181" s="72">
        <v>0</v>
      </c>
      <c r="K181" s="56" t="e">
        <f t="shared" si="69"/>
        <v>#DIV/0!</v>
      </c>
      <c r="L181" s="72">
        <v>0</v>
      </c>
      <c r="M181" s="56" t="e">
        <f t="shared" si="70"/>
        <v>#DIV/0!</v>
      </c>
      <c r="N181" s="72">
        <v>0</v>
      </c>
      <c r="O181" s="58" t="e">
        <f t="shared" si="71"/>
        <v>#DIV/0!</v>
      </c>
      <c r="P181" s="61">
        <f t="shared" si="72"/>
        <v>0</v>
      </c>
      <c r="Q181" s="57" t="e">
        <f t="shared" si="73"/>
        <v>#DIV/0!</v>
      </c>
      <c r="R181" s="62" t="e">
        <f t="shared" si="74"/>
        <v>#DIV/0!</v>
      </c>
    </row>
    <row r="182" spans="1:18" ht="18" customHeight="1">
      <c r="A182" s="24" t="s">
        <v>130</v>
      </c>
      <c r="B182" s="6" t="s">
        <v>123</v>
      </c>
      <c r="C182" s="38">
        <f t="shared" si="75"/>
        <v>0</v>
      </c>
      <c r="D182" s="73">
        <v>0</v>
      </c>
      <c r="E182" s="26" t="e">
        <f>D182/C182</f>
        <v>#DIV/0!</v>
      </c>
      <c r="F182" s="74">
        <v>0</v>
      </c>
      <c r="G182" s="26" t="e">
        <f>F182/C182</f>
        <v>#DIV/0!</v>
      </c>
      <c r="H182" s="74">
        <v>0</v>
      </c>
      <c r="I182" s="26" t="e">
        <f>H182/C182</f>
        <v>#DIV/0!</v>
      </c>
      <c r="J182" s="74">
        <v>0</v>
      </c>
      <c r="K182" s="26" t="e">
        <f>J182/C182</f>
        <v>#DIV/0!</v>
      </c>
      <c r="L182" s="74">
        <v>0</v>
      </c>
      <c r="M182" s="26" t="e">
        <f>L182/C182</f>
        <v>#DIV/0!</v>
      </c>
      <c r="N182" s="74">
        <v>0</v>
      </c>
      <c r="O182" s="59" t="e">
        <f>N182/C182</f>
        <v>#DIV/0!</v>
      </c>
      <c r="P182" s="36">
        <f>C182-D182</f>
        <v>0</v>
      </c>
      <c r="Q182" s="63" t="e">
        <f>P182/C182</f>
        <v>#DIV/0!</v>
      </c>
      <c r="R182" s="64" t="e">
        <f>(D182*1+F182*2+H182*3+J182*4+L182*5+N182*6)/C182</f>
        <v>#DIV/0!</v>
      </c>
    </row>
    <row r="183" spans="1:18" ht="18" customHeight="1">
      <c r="A183" s="24" t="s">
        <v>131</v>
      </c>
      <c r="B183" s="6" t="s">
        <v>124</v>
      </c>
      <c r="C183" s="38">
        <f t="shared" si="75"/>
        <v>0</v>
      </c>
      <c r="D183" s="69">
        <v>0</v>
      </c>
      <c r="E183" s="25" t="e">
        <f>D183/C183</f>
        <v>#DIV/0!</v>
      </c>
      <c r="F183" s="72">
        <v>0</v>
      </c>
      <c r="G183" s="25" t="e">
        <f>F183/C183</f>
        <v>#DIV/0!</v>
      </c>
      <c r="H183" s="72">
        <v>0</v>
      </c>
      <c r="I183" s="25" t="e">
        <f>H183/C183</f>
        <v>#DIV/0!</v>
      </c>
      <c r="J183" s="72">
        <v>0</v>
      </c>
      <c r="K183" s="25" t="e">
        <f>J183/C183</f>
        <v>#DIV/0!</v>
      </c>
      <c r="L183" s="72">
        <v>0</v>
      </c>
      <c r="M183" s="25" t="e">
        <f>L183/C183</f>
        <v>#DIV/0!</v>
      </c>
      <c r="N183" s="72">
        <v>0</v>
      </c>
      <c r="O183" s="65" t="e">
        <f>N183/C183</f>
        <v>#DIV/0!</v>
      </c>
      <c r="P183" s="35">
        <f>C183-D183</f>
        <v>0</v>
      </c>
      <c r="Q183" s="57" t="e">
        <f>P183/C183</f>
        <v>#DIV/0!</v>
      </c>
      <c r="R183" s="47" t="e">
        <f>(D183*1+F183*2+H183*3+J183*4+L183*5+N183*6)/C183</f>
        <v>#DIV/0!</v>
      </c>
    </row>
    <row r="184" spans="1:18" ht="18" customHeight="1">
      <c r="A184" s="20" t="s">
        <v>132</v>
      </c>
      <c r="B184" s="6" t="s">
        <v>125</v>
      </c>
      <c r="C184" s="38">
        <f t="shared" si="75"/>
        <v>0</v>
      </c>
      <c r="D184" s="69">
        <v>0</v>
      </c>
      <c r="E184" s="26" t="e">
        <f t="shared" si="66"/>
        <v>#DIV/0!</v>
      </c>
      <c r="F184" s="74">
        <v>0</v>
      </c>
      <c r="G184" s="26" t="e">
        <f t="shared" si="67"/>
        <v>#DIV/0!</v>
      </c>
      <c r="H184" s="74">
        <v>0</v>
      </c>
      <c r="I184" s="26" t="e">
        <f t="shared" si="68"/>
        <v>#DIV/0!</v>
      </c>
      <c r="J184" s="74">
        <v>0</v>
      </c>
      <c r="K184" s="26" t="e">
        <f t="shared" si="69"/>
        <v>#DIV/0!</v>
      </c>
      <c r="L184" s="74">
        <v>0</v>
      </c>
      <c r="M184" s="26" t="e">
        <f t="shared" si="70"/>
        <v>#DIV/0!</v>
      </c>
      <c r="N184" s="74">
        <v>0</v>
      </c>
      <c r="O184" s="65" t="e">
        <f t="shared" si="71"/>
        <v>#DIV/0!</v>
      </c>
      <c r="P184" s="36">
        <f t="shared" si="72"/>
        <v>0</v>
      </c>
      <c r="Q184" s="59" t="e">
        <f t="shared" si="73"/>
        <v>#DIV/0!</v>
      </c>
      <c r="R184" s="47" t="e">
        <f t="shared" si="74"/>
        <v>#DIV/0!</v>
      </c>
    </row>
    <row r="185" spans="1:18" ht="18" customHeight="1" thickBot="1">
      <c r="A185" s="24" t="s">
        <v>133</v>
      </c>
      <c r="B185" s="6" t="s">
        <v>126</v>
      </c>
      <c r="C185" s="38">
        <f t="shared" si="75"/>
        <v>0</v>
      </c>
      <c r="D185" s="71">
        <v>0</v>
      </c>
      <c r="E185" s="27" t="e">
        <f t="shared" si="66"/>
        <v>#DIV/0!</v>
      </c>
      <c r="F185" s="72">
        <v>0</v>
      </c>
      <c r="G185" s="57" t="e">
        <f t="shared" si="67"/>
        <v>#DIV/0!</v>
      </c>
      <c r="H185" s="72">
        <v>0</v>
      </c>
      <c r="I185" s="27" t="e">
        <f t="shared" si="68"/>
        <v>#DIV/0!</v>
      </c>
      <c r="J185" s="72">
        <v>0</v>
      </c>
      <c r="K185" s="57" t="e">
        <f t="shared" si="69"/>
        <v>#DIV/0!</v>
      </c>
      <c r="L185" s="72">
        <v>0</v>
      </c>
      <c r="M185" s="27" t="e">
        <f t="shared" si="70"/>
        <v>#DIV/0!</v>
      </c>
      <c r="N185" s="72">
        <v>0</v>
      </c>
      <c r="O185" s="57" t="e">
        <f t="shared" si="71"/>
        <v>#DIV/0!</v>
      </c>
      <c r="P185" s="66">
        <f t="shared" si="72"/>
        <v>0</v>
      </c>
      <c r="Q185" s="57" t="e">
        <f t="shared" si="73"/>
        <v>#DIV/0!</v>
      </c>
      <c r="R185" s="47" t="e">
        <f t="shared" si="74"/>
        <v>#DIV/0!</v>
      </c>
    </row>
    <row r="186" spans="1:18" ht="23.25" customHeight="1" thickBot="1">
      <c r="A186" s="281" t="s">
        <v>35</v>
      </c>
      <c r="B186" s="282"/>
      <c r="C186" s="31">
        <f>SUM(C161:C185)</f>
        <v>1297</v>
      </c>
      <c r="D186" s="32">
        <f>SUM(D161:D185)</f>
        <v>50</v>
      </c>
      <c r="E186" s="28">
        <f t="shared" si="66"/>
        <v>0.03855050115651504</v>
      </c>
      <c r="F186" s="33">
        <f>SUM(F161:F185)</f>
        <v>616</v>
      </c>
      <c r="G186" s="29">
        <f t="shared" si="67"/>
        <v>0.47494217424826524</v>
      </c>
      <c r="H186" s="33">
        <f>SUM(H161:H185)</f>
        <v>377</v>
      </c>
      <c r="I186" s="28">
        <f t="shared" si="68"/>
        <v>0.29067077872012337</v>
      </c>
      <c r="J186" s="33">
        <f>SUM(J161:J185)</f>
        <v>184</v>
      </c>
      <c r="K186" s="29">
        <f t="shared" si="69"/>
        <v>0.14186584425597532</v>
      </c>
      <c r="L186" s="33">
        <f>SUM(L161:L185)</f>
        <v>67</v>
      </c>
      <c r="M186" s="28">
        <f t="shared" si="70"/>
        <v>0.051657671549730146</v>
      </c>
      <c r="N186" s="33">
        <f>SUM(N161:N185)</f>
        <v>3</v>
      </c>
      <c r="O186" s="29">
        <f t="shared" si="71"/>
        <v>0.002313030069390902</v>
      </c>
      <c r="P186" s="34">
        <f>SUM(P161:P185)</f>
        <v>1247</v>
      </c>
      <c r="Q186" s="29">
        <f t="shared" si="73"/>
        <v>0.961449498843485</v>
      </c>
      <c r="R186" s="30">
        <f t="shared" si="74"/>
        <v>2.700077101002313</v>
      </c>
    </row>
    <row r="187" spans="2:18" ht="12" customHeight="1">
      <c r="B187" s="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2:18" ht="24" customHeight="1">
      <c r="B188" s="10" t="s">
        <v>64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 ht="35.25" customHeight="1" thickBot="1">
      <c r="B189" s="10" t="s">
        <v>83</v>
      </c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15" customHeight="1">
      <c r="A190" s="260" t="s">
        <v>0</v>
      </c>
      <c r="B190" s="260" t="s">
        <v>1</v>
      </c>
      <c r="C190" s="260" t="s">
        <v>121</v>
      </c>
      <c r="D190" s="279" t="s">
        <v>49</v>
      </c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80"/>
      <c r="P190" s="274" t="s">
        <v>7</v>
      </c>
      <c r="Q190" s="276" t="s">
        <v>47</v>
      </c>
      <c r="R190" s="260" t="s">
        <v>48</v>
      </c>
    </row>
    <row r="191" spans="1:18" ht="24" customHeight="1" thickBot="1">
      <c r="A191" s="273"/>
      <c r="B191" s="273"/>
      <c r="C191" s="278"/>
      <c r="D191" s="14" t="s">
        <v>2</v>
      </c>
      <c r="E191" s="15" t="s">
        <v>47</v>
      </c>
      <c r="F191" s="15" t="s">
        <v>119</v>
      </c>
      <c r="G191" s="16" t="s">
        <v>47</v>
      </c>
      <c r="H191" s="15" t="s">
        <v>3</v>
      </c>
      <c r="I191" s="15" t="s">
        <v>47</v>
      </c>
      <c r="J191" s="15" t="s">
        <v>4</v>
      </c>
      <c r="K191" s="16" t="s">
        <v>47</v>
      </c>
      <c r="L191" s="15" t="s">
        <v>5</v>
      </c>
      <c r="M191" s="15" t="s">
        <v>47</v>
      </c>
      <c r="N191" s="15" t="s">
        <v>6</v>
      </c>
      <c r="O191" s="16" t="s">
        <v>47</v>
      </c>
      <c r="P191" s="275"/>
      <c r="Q191" s="277"/>
      <c r="R191" s="273"/>
    </row>
    <row r="192" spans="1:18" ht="18" customHeight="1">
      <c r="A192" s="23" t="s">
        <v>8</v>
      </c>
      <c r="B192" s="7" t="s">
        <v>9</v>
      </c>
      <c r="C192" s="309">
        <f>C68+C99+C130+C161</f>
        <v>4749</v>
      </c>
      <c r="D192" s="299">
        <f>D68+D99+D130+D161</f>
        <v>77</v>
      </c>
      <c r="E192" s="300">
        <f>D192/C192</f>
        <v>0.016213939776795114</v>
      </c>
      <c r="F192" s="41">
        <f>F68+F99+F130+F161</f>
        <v>1366</v>
      </c>
      <c r="G192" s="301">
        <f>F192/C192</f>
        <v>0.28763950305327435</v>
      </c>
      <c r="H192" s="41">
        <f>H68+H99+H130+H161</f>
        <v>1474</v>
      </c>
      <c r="I192" s="300">
        <f>H192/C192</f>
        <v>0.3103811328700779</v>
      </c>
      <c r="J192" s="41">
        <f>J68+J99+J130+J161</f>
        <v>1077</v>
      </c>
      <c r="K192" s="301">
        <f>J192/C192</f>
        <v>0.22678458622867972</v>
      </c>
      <c r="L192" s="41">
        <f>L68+L99+L130+L161</f>
        <v>717</v>
      </c>
      <c r="M192" s="300">
        <f>L192/C192</f>
        <v>0.15097915350600127</v>
      </c>
      <c r="N192" s="41">
        <f>N68+N99+N130+N161</f>
        <v>38</v>
      </c>
      <c r="O192" s="302">
        <f>N192/C192</f>
        <v>0.008001684565171615</v>
      </c>
      <c r="P192" s="35">
        <f>C192-D192</f>
        <v>4672</v>
      </c>
      <c r="Q192" s="42">
        <f>P192/C192</f>
        <v>0.9837860602232049</v>
      </c>
      <c r="R192" s="43">
        <f>(D192*1+F192*2+H192*3+J192*4+L192*5+N192*6)/C192</f>
        <v>3.2326805643293324</v>
      </c>
    </row>
    <row r="193" spans="1:18" ht="24" customHeight="1">
      <c r="A193" s="20" t="s">
        <v>10</v>
      </c>
      <c r="B193" s="17" t="s">
        <v>55</v>
      </c>
      <c r="C193" s="310">
        <f aca="true" t="shared" si="76" ref="C193:D216">C100+C131+C162</f>
        <v>0</v>
      </c>
      <c r="D193" s="303">
        <f aca="true" t="shared" si="77" ref="D193:D216">D69+D100+D131+D162</f>
        <v>0</v>
      </c>
      <c r="E193" s="26" t="e">
        <f>D193/C193</f>
        <v>#DIV/0!</v>
      </c>
      <c r="F193" s="46">
        <f aca="true" t="shared" si="78" ref="F193:F216">F69+F100+F131+F162</f>
        <v>0</v>
      </c>
      <c r="G193" s="63" t="e">
        <f>F193/C193</f>
        <v>#DIV/0!</v>
      </c>
      <c r="H193" s="46">
        <f aca="true" t="shared" si="79" ref="H193:H216">H69+H100+H131+H162</f>
        <v>0</v>
      </c>
      <c r="I193" s="26" t="e">
        <f>H193/C193</f>
        <v>#DIV/0!</v>
      </c>
      <c r="J193" s="46">
        <f aca="true" t="shared" si="80" ref="J193:J216">J69+J100+J131+J162</f>
        <v>0</v>
      </c>
      <c r="K193" s="63" t="e">
        <f>J193/C193</f>
        <v>#DIV/0!</v>
      </c>
      <c r="L193" s="46">
        <f aca="true" t="shared" si="81" ref="L193:L216">L69+L100+L131+L162</f>
        <v>0</v>
      </c>
      <c r="M193" s="26" t="e">
        <f>L193/C193</f>
        <v>#DIV/0!</v>
      </c>
      <c r="N193" s="46">
        <f aca="true" t="shared" si="82" ref="N193:N216">N69+N100+N131+N162</f>
        <v>0</v>
      </c>
      <c r="O193" s="304" t="e">
        <f>N193/C193</f>
        <v>#DIV/0!</v>
      </c>
      <c r="P193" s="35">
        <f>C193-D193</f>
        <v>0</v>
      </c>
      <c r="Q193" s="42" t="e">
        <f>P193/C193</f>
        <v>#DIV/0!</v>
      </c>
      <c r="R193" s="47" t="e">
        <f>(D193*1+F193*2+H193*3+J193*4+L193*5+N193*6)/C193</f>
        <v>#DIV/0!</v>
      </c>
    </row>
    <row r="194" spans="1:18" ht="18" customHeight="1">
      <c r="A194" s="24" t="s">
        <v>12</v>
      </c>
      <c r="B194" s="6" t="s">
        <v>21</v>
      </c>
      <c r="C194" s="310">
        <f t="shared" si="76"/>
        <v>281</v>
      </c>
      <c r="D194" s="303">
        <f t="shared" si="77"/>
        <v>0</v>
      </c>
      <c r="E194" s="26">
        <f aca="true" t="shared" si="83" ref="E194:E216">D194/C194</f>
        <v>0</v>
      </c>
      <c r="F194" s="46">
        <f t="shared" si="78"/>
        <v>26</v>
      </c>
      <c r="G194" s="63">
        <f aca="true" t="shared" si="84" ref="G194:G216">F194/C194</f>
        <v>0.09252669039145907</v>
      </c>
      <c r="H194" s="46">
        <f t="shared" si="79"/>
        <v>44</v>
      </c>
      <c r="I194" s="26">
        <f aca="true" t="shared" si="85" ref="I194:I216">H194/C194</f>
        <v>0.15658362989323843</v>
      </c>
      <c r="J194" s="46">
        <f t="shared" si="80"/>
        <v>91</v>
      </c>
      <c r="K194" s="63">
        <f aca="true" t="shared" si="86" ref="K194:K216">J194/C194</f>
        <v>0.3238434163701068</v>
      </c>
      <c r="L194" s="46">
        <f t="shared" si="81"/>
        <v>86</v>
      </c>
      <c r="M194" s="26">
        <f aca="true" t="shared" si="87" ref="M194:M216">L194/C194</f>
        <v>0.30604982206405695</v>
      </c>
      <c r="N194" s="46">
        <f t="shared" si="82"/>
        <v>34</v>
      </c>
      <c r="O194" s="304">
        <f aca="true" t="shared" si="88" ref="O194:O216">N194/C194</f>
        <v>0.12099644128113879</v>
      </c>
      <c r="P194" s="35">
        <f aca="true" t="shared" si="89" ref="P194:P216">C194-D194</f>
        <v>281</v>
      </c>
      <c r="Q194" s="42">
        <f aca="true" t="shared" si="90" ref="Q194:Q216">P194/C194</f>
        <v>1</v>
      </c>
      <c r="R194" s="47">
        <f aca="true" t="shared" si="91" ref="R194:R216">(D194*1+F194*2+H194*3+J194*4+L194*5+N194*6)/C194</f>
        <v>4.2064056939501775</v>
      </c>
    </row>
    <row r="195" spans="1:18" ht="18" customHeight="1">
      <c r="A195" s="20" t="s">
        <v>14</v>
      </c>
      <c r="B195" s="6" t="s">
        <v>27</v>
      </c>
      <c r="C195" s="310">
        <f t="shared" si="76"/>
        <v>3</v>
      </c>
      <c r="D195" s="303">
        <f t="shared" si="77"/>
        <v>0</v>
      </c>
      <c r="E195" s="26">
        <f t="shared" si="83"/>
        <v>0</v>
      </c>
      <c r="F195" s="46">
        <f t="shared" si="78"/>
        <v>1</v>
      </c>
      <c r="G195" s="63">
        <f t="shared" si="84"/>
        <v>0.3333333333333333</v>
      </c>
      <c r="H195" s="46">
        <f t="shared" si="79"/>
        <v>0</v>
      </c>
      <c r="I195" s="26">
        <f t="shared" si="85"/>
        <v>0</v>
      </c>
      <c r="J195" s="46">
        <f t="shared" si="80"/>
        <v>1</v>
      </c>
      <c r="K195" s="63">
        <f t="shared" si="86"/>
        <v>0.3333333333333333</v>
      </c>
      <c r="L195" s="46">
        <f t="shared" si="81"/>
        <v>1</v>
      </c>
      <c r="M195" s="26">
        <f t="shared" si="87"/>
        <v>0.3333333333333333</v>
      </c>
      <c r="N195" s="46">
        <f t="shared" si="82"/>
        <v>0</v>
      </c>
      <c r="O195" s="304">
        <f t="shared" si="88"/>
        <v>0</v>
      </c>
      <c r="P195" s="35">
        <f t="shared" si="89"/>
        <v>3</v>
      </c>
      <c r="Q195" s="42">
        <f t="shared" si="90"/>
        <v>1</v>
      </c>
      <c r="R195" s="47">
        <f t="shared" si="91"/>
        <v>3.6666666666666665</v>
      </c>
    </row>
    <row r="196" spans="1:18" ht="18" customHeight="1">
      <c r="A196" s="24" t="s">
        <v>15</v>
      </c>
      <c r="B196" s="17" t="s">
        <v>117</v>
      </c>
      <c r="C196" s="310">
        <f t="shared" si="76"/>
        <v>0</v>
      </c>
      <c r="D196" s="303">
        <f t="shared" si="77"/>
        <v>0</v>
      </c>
      <c r="E196" s="26" t="e">
        <f t="shared" si="83"/>
        <v>#DIV/0!</v>
      </c>
      <c r="F196" s="46">
        <f t="shared" si="78"/>
        <v>0</v>
      </c>
      <c r="G196" s="63" t="e">
        <f t="shared" si="84"/>
        <v>#DIV/0!</v>
      </c>
      <c r="H196" s="46">
        <f t="shared" si="79"/>
        <v>0</v>
      </c>
      <c r="I196" s="26" t="e">
        <f t="shared" si="85"/>
        <v>#DIV/0!</v>
      </c>
      <c r="J196" s="46">
        <f t="shared" si="80"/>
        <v>0</v>
      </c>
      <c r="K196" s="63" t="e">
        <f t="shared" si="86"/>
        <v>#DIV/0!</v>
      </c>
      <c r="L196" s="46">
        <f t="shared" si="81"/>
        <v>0</v>
      </c>
      <c r="M196" s="26" t="e">
        <f t="shared" si="87"/>
        <v>#DIV/0!</v>
      </c>
      <c r="N196" s="46">
        <f t="shared" si="82"/>
        <v>0</v>
      </c>
      <c r="O196" s="304" t="e">
        <f t="shared" si="88"/>
        <v>#DIV/0!</v>
      </c>
      <c r="P196" s="35">
        <f t="shared" si="89"/>
        <v>0</v>
      </c>
      <c r="Q196" s="42" t="e">
        <f t="shared" si="90"/>
        <v>#DIV/0!</v>
      </c>
      <c r="R196" s="47" t="e">
        <f t="shared" si="91"/>
        <v>#DIV/0!</v>
      </c>
    </row>
    <row r="197" spans="1:18" ht="18" customHeight="1">
      <c r="A197" s="20" t="s">
        <v>17</v>
      </c>
      <c r="B197" s="6" t="s">
        <v>29</v>
      </c>
      <c r="C197" s="310">
        <f t="shared" si="76"/>
        <v>0</v>
      </c>
      <c r="D197" s="303">
        <f t="shared" si="77"/>
        <v>0</v>
      </c>
      <c r="E197" s="26" t="e">
        <f t="shared" si="83"/>
        <v>#DIV/0!</v>
      </c>
      <c r="F197" s="46">
        <f t="shared" si="78"/>
        <v>0</v>
      </c>
      <c r="G197" s="63" t="e">
        <f t="shared" si="84"/>
        <v>#DIV/0!</v>
      </c>
      <c r="H197" s="46">
        <f t="shared" si="79"/>
        <v>0</v>
      </c>
      <c r="I197" s="26" t="e">
        <f t="shared" si="85"/>
        <v>#DIV/0!</v>
      </c>
      <c r="J197" s="46">
        <f t="shared" si="80"/>
        <v>0</v>
      </c>
      <c r="K197" s="63" t="e">
        <f t="shared" si="86"/>
        <v>#DIV/0!</v>
      </c>
      <c r="L197" s="46">
        <f t="shared" si="81"/>
        <v>0</v>
      </c>
      <c r="M197" s="26" t="e">
        <f t="shared" si="87"/>
        <v>#DIV/0!</v>
      </c>
      <c r="N197" s="46">
        <f t="shared" si="82"/>
        <v>0</v>
      </c>
      <c r="O197" s="304" t="e">
        <f t="shared" si="88"/>
        <v>#DIV/0!</v>
      </c>
      <c r="P197" s="35">
        <f t="shared" si="89"/>
        <v>0</v>
      </c>
      <c r="Q197" s="42" t="e">
        <f t="shared" si="90"/>
        <v>#DIV/0!</v>
      </c>
      <c r="R197" s="47" t="e">
        <f t="shared" si="91"/>
        <v>#DIV/0!</v>
      </c>
    </row>
    <row r="198" spans="1:18" ht="18" customHeight="1">
      <c r="A198" s="24" t="s">
        <v>18</v>
      </c>
      <c r="B198" s="6" t="s">
        <v>31</v>
      </c>
      <c r="C198" s="310">
        <f t="shared" si="76"/>
        <v>0</v>
      </c>
      <c r="D198" s="303">
        <f t="shared" si="77"/>
        <v>0</v>
      </c>
      <c r="E198" s="26" t="e">
        <f t="shared" si="83"/>
        <v>#DIV/0!</v>
      </c>
      <c r="F198" s="46">
        <f t="shared" si="78"/>
        <v>0</v>
      </c>
      <c r="G198" s="63" t="e">
        <f t="shared" si="84"/>
        <v>#DIV/0!</v>
      </c>
      <c r="H198" s="46">
        <f t="shared" si="79"/>
        <v>0</v>
      </c>
      <c r="I198" s="26" t="e">
        <f t="shared" si="85"/>
        <v>#DIV/0!</v>
      </c>
      <c r="J198" s="46">
        <f t="shared" si="80"/>
        <v>0</v>
      </c>
      <c r="K198" s="63" t="e">
        <f t="shared" si="86"/>
        <v>#DIV/0!</v>
      </c>
      <c r="L198" s="46">
        <f t="shared" si="81"/>
        <v>0</v>
      </c>
      <c r="M198" s="26" t="e">
        <f t="shared" si="87"/>
        <v>#DIV/0!</v>
      </c>
      <c r="N198" s="46">
        <f t="shared" si="82"/>
        <v>0</v>
      </c>
      <c r="O198" s="304" t="e">
        <f t="shared" si="88"/>
        <v>#DIV/0!</v>
      </c>
      <c r="P198" s="35">
        <f t="shared" si="89"/>
        <v>0</v>
      </c>
      <c r="Q198" s="42" t="e">
        <f t="shared" si="90"/>
        <v>#DIV/0!</v>
      </c>
      <c r="R198" s="47" t="e">
        <f t="shared" si="91"/>
        <v>#DIV/0!</v>
      </c>
    </row>
    <row r="199" spans="1:18" ht="18" customHeight="1">
      <c r="A199" s="20" t="s">
        <v>20</v>
      </c>
      <c r="B199" s="6" t="s">
        <v>23</v>
      </c>
      <c r="C199" s="310">
        <f t="shared" si="76"/>
        <v>63</v>
      </c>
      <c r="D199" s="303">
        <f t="shared" si="77"/>
        <v>0</v>
      </c>
      <c r="E199" s="26">
        <f t="shared" si="83"/>
        <v>0</v>
      </c>
      <c r="F199" s="46">
        <f t="shared" si="78"/>
        <v>6</v>
      </c>
      <c r="G199" s="63">
        <f t="shared" si="84"/>
        <v>0.09523809523809523</v>
      </c>
      <c r="H199" s="46">
        <f t="shared" si="79"/>
        <v>14</v>
      </c>
      <c r="I199" s="26">
        <f t="shared" si="85"/>
        <v>0.2222222222222222</v>
      </c>
      <c r="J199" s="46">
        <f t="shared" si="80"/>
        <v>22</v>
      </c>
      <c r="K199" s="63">
        <f t="shared" si="86"/>
        <v>0.3492063492063492</v>
      </c>
      <c r="L199" s="46">
        <f t="shared" si="81"/>
        <v>19</v>
      </c>
      <c r="M199" s="26">
        <f t="shared" si="87"/>
        <v>0.30158730158730157</v>
      </c>
      <c r="N199" s="46">
        <f t="shared" si="82"/>
        <v>2</v>
      </c>
      <c r="O199" s="304">
        <f t="shared" si="88"/>
        <v>0.031746031746031744</v>
      </c>
      <c r="P199" s="35">
        <f t="shared" si="89"/>
        <v>63</v>
      </c>
      <c r="Q199" s="42">
        <f t="shared" si="90"/>
        <v>1</v>
      </c>
      <c r="R199" s="47">
        <f t="shared" si="91"/>
        <v>3.9523809523809526</v>
      </c>
    </row>
    <row r="200" spans="1:18" ht="18" customHeight="1">
      <c r="A200" s="24" t="s">
        <v>22</v>
      </c>
      <c r="B200" s="6" t="s">
        <v>25</v>
      </c>
      <c r="C200" s="310">
        <f t="shared" si="76"/>
        <v>82</v>
      </c>
      <c r="D200" s="303">
        <f t="shared" si="77"/>
        <v>0</v>
      </c>
      <c r="E200" s="26">
        <f t="shared" si="83"/>
        <v>0</v>
      </c>
      <c r="F200" s="46">
        <f t="shared" si="78"/>
        <v>16</v>
      </c>
      <c r="G200" s="63">
        <f t="shared" si="84"/>
        <v>0.1951219512195122</v>
      </c>
      <c r="H200" s="46">
        <f t="shared" si="79"/>
        <v>22</v>
      </c>
      <c r="I200" s="26">
        <f t="shared" si="85"/>
        <v>0.2682926829268293</v>
      </c>
      <c r="J200" s="46">
        <f t="shared" si="80"/>
        <v>26</v>
      </c>
      <c r="K200" s="63">
        <f t="shared" si="86"/>
        <v>0.3170731707317073</v>
      </c>
      <c r="L200" s="46">
        <f t="shared" si="81"/>
        <v>17</v>
      </c>
      <c r="M200" s="26">
        <f t="shared" si="87"/>
        <v>0.2073170731707317</v>
      </c>
      <c r="N200" s="46">
        <f t="shared" si="82"/>
        <v>1</v>
      </c>
      <c r="O200" s="304">
        <f t="shared" si="88"/>
        <v>0.012195121951219513</v>
      </c>
      <c r="P200" s="35">
        <f t="shared" si="89"/>
        <v>82</v>
      </c>
      <c r="Q200" s="42">
        <f t="shared" si="90"/>
        <v>1</v>
      </c>
      <c r="R200" s="47">
        <f t="shared" si="91"/>
        <v>3.573170731707317</v>
      </c>
    </row>
    <row r="201" spans="1:18" ht="18" customHeight="1">
      <c r="A201" s="24" t="s">
        <v>24</v>
      </c>
      <c r="B201" s="6" t="s">
        <v>118</v>
      </c>
      <c r="C201" s="310">
        <f t="shared" si="76"/>
        <v>0</v>
      </c>
      <c r="D201" s="303">
        <f t="shared" si="77"/>
        <v>0</v>
      </c>
      <c r="E201" s="26" t="e">
        <f t="shared" si="83"/>
        <v>#DIV/0!</v>
      </c>
      <c r="F201" s="46">
        <f t="shared" si="78"/>
        <v>0</v>
      </c>
      <c r="G201" s="63" t="e">
        <f t="shared" si="84"/>
        <v>#DIV/0!</v>
      </c>
      <c r="H201" s="46">
        <f t="shared" si="79"/>
        <v>0</v>
      </c>
      <c r="I201" s="26" t="e">
        <f t="shared" si="85"/>
        <v>#DIV/0!</v>
      </c>
      <c r="J201" s="46">
        <f t="shared" si="80"/>
        <v>0</v>
      </c>
      <c r="K201" s="63" t="e">
        <f t="shared" si="86"/>
        <v>#DIV/0!</v>
      </c>
      <c r="L201" s="46">
        <f t="shared" si="81"/>
        <v>0</v>
      </c>
      <c r="M201" s="26" t="e">
        <f t="shared" si="87"/>
        <v>#DIV/0!</v>
      </c>
      <c r="N201" s="46">
        <f t="shared" si="82"/>
        <v>0</v>
      </c>
      <c r="O201" s="304" t="e">
        <f t="shared" si="88"/>
        <v>#DIV/0!</v>
      </c>
      <c r="P201" s="35">
        <f t="shared" si="89"/>
        <v>0</v>
      </c>
      <c r="Q201" s="42" t="e">
        <f t="shared" si="90"/>
        <v>#DIV/0!</v>
      </c>
      <c r="R201" s="47" t="e">
        <f t="shared" si="91"/>
        <v>#DIV/0!</v>
      </c>
    </row>
    <row r="202" spans="1:18" ht="18" customHeight="1">
      <c r="A202" s="24" t="s">
        <v>26</v>
      </c>
      <c r="B202" s="6" t="s">
        <v>33</v>
      </c>
      <c r="C202" s="310">
        <f t="shared" si="76"/>
        <v>0</v>
      </c>
      <c r="D202" s="303">
        <f t="shared" si="77"/>
        <v>0</v>
      </c>
      <c r="E202" s="26" t="e">
        <f t="shared" si="83"/>
        <v>#DIV/0!</v>
      </c>
      <c r="F202" s="46">
        <f t="shared" si="78"/>
        <v>0</v>
      </c>
      <c r="G202" s="63" t="e">
        <f t="shared" si="84"/>
        <v>#DIV/0!</v>
      </c>
      <c r="H202" s="46">
        <f t="shared" si="79"/>
        <v>0</v>
      </c>
      <c r="I202" s="26" t="e">
        <f t="shared" si="85"/>
        <v>#DIV/0!</v>
      </c>
      <c r="J202" s="46">
        <f t="shared" si="80"/>
        <v>0</v>
      </c>
      <c r="K202" s="63" t="e">
        <f t="shared" si="86"/>
        <v>#DIV/0!</v>
      </c>
      <c r="L202" s="46">
        <f t="shared" si="81"/>
        <v>0</v>
      </c>
      <c r="M202" s="26" t="e">
        <f t="shared" si="87"/>
        <v>#DIV/0!</v>
      </c>
      <c r="N202" s="46">
        <f t="shared" si="82"/>
        <v>0</v>
      </c>
      <c r="O202" s="304" t="e">
        <f t="shared" si="88"/>
        <v>#DIV/0!</v>
      </c>
      <c r="P202" s="35">
        <f t="shared" si="89"/>
        <v>0</v>
      </c>
      <c r="Q202" s="42" t="e">
        <f t="shared" si="90"/>
        <v>#DIV/0!</v>
      </c>
      <c r="R202" s="47" t="e">
        <f t="shared" si="91"/>
        <v>#DIV/0!</v>
      </c>
    </row>
    <row r="203" spans="1:18" ht="18" customHeight="1">
      <c r="A203" s="20" t="s">
        <v>28</v>
      </c>
      <c r="B203" s="6" t="s">
        <v>13</v>
      </c>
      <c r="C203" s="310">
        <f t="shared" si="76"/>
        <v>597</v>
      </c>
      <c r="D203" s="303">
        <f t="shared" si="77"/>
        <v>7</v>
      </c>
      <c r="E203" s="26">
        <f t="shared" si="83"/>
        <v>0.011725293132328308</v>
      </c>
      <c r="F203" s="46">
        <f t="shared" si="78"/>
        <v>169</v>
      </c>
      <c r="G203" s="63">
        <f t="shared" si="84"/>
        <v>0.2830820770519263</v>
      </c>
      <c r="H203" s="46">
        <f t="shared" si="79"/>
        <v>193</v>
      </c>
      <c r="I203" s="26">
        <f t="shared" si="85"/>
        <v>0.3232830820770519</v>
      </c>
      <c r="J203" s="46">
        <f t="shared" si="80"/>
        <v>107</v>
      </c>
      <c r="K203" s="63">
        <f t="shared" si="86"/>
        <v>0.17922948073701842</v>
      </c>
      <c r="L203" s="46">
        <f t="shared" si="81"/>
        <v>118</v>
      </c>
      <c r="M203" s="26">
        <f t="shared" si="87"/>
        <v>0.19765494137353434</v>
      </c>
      <c r="N203" s="46">
        <f t="shared" si="82"/>
        <v>5</v>
      </c>
      <c r="O203" s="304">
        <f t="shared" si="88"/>
        <v>0.008375209380234505</v>
      </c>
      <c r="P203" s="35">
        <f t="shared" si="89"/>
        <v>590</v>
      </c>
      <c r="Q203" s="42">
        <f t="shared" si="90"/>
        <v>0.9882747068676717</v>
      </c>
      <c r="R203" s="47">
        <f t="shared" si="91"/>
        <v>3.303182579564489</v>
      </c>
    </row>
    <row r="204" spans="1:18" ht="18" customHeight="1">
      <c r="A204" s="24" t="s">
        <v>30</v>
      </c>
      <c r="B204" s="6" t="s">
        <v>16</v>
      </c>
      <c r="C204" s="310">
        <f t="shared" si="76"/>
        <v>1445</v>
      </c>
      <c r="D204" s="303">
        <f t="shared" si="77"/>
        <v>14</v>
      </c>
      <c r="E204" s="26">
        <f t="shared" si="83"/>
        <v>0.009688581314878892</v>
      </c>
      <c r="F204" s="46">
        <f t="shared" si="78"/>
        <v>468</v>
      </c>
      <c r="G204" s="63">
        <f t="shared" si="84"/>
        <v>0.3238754325259516</v>
      </c>
      <c r="H204" s="46">
        <f t="shared" si="79"/>
        <v>489</v>
      </c>
      <c r="I204" s="26">
        <f t="shared" si="85"/>
        <v>0.3384083044982699</v>
      </c>
      <c r="J204" s="46">
        <f t="shared" si="80"/>
        <v>343</v>
      </c>
      <c r="K204" s="63">
        <f t="shared" si="86"/>
        <v>0.23737024221453287</v>
      </c>
      <c r="L204" s="46">
        <f t="shared" si="81"/>
        <v>146</v>
      </c>
      <c r="M204" s="26">
        <f t="shared" si="87"/>
        <v>0.10103806228373702</v>
      </c>
      <c r="N204" s="46">
        <f t="shared" si="82"/>
        <v>4</v>
      </c>
      <c r="O204" s="304">
        <f t="shared" si="88"/>
        <v>0.002768166089965398</v>
      </c>
      <c r="P204" s="35">
        <f t="shared" si="89"/>
        <v>1431</v>
      </c>
      <c r="Q204" s="42">
        <f t="shared" si="90"/>
        <v>0.9903114186851211</v>
      </c>
      <c r="R204" s="47">
        <f t="shared" si="91"/>
        <v>3.1439446366782007</v>
      </c>
    </row>
    <row r="205" spans="1:18" ht="18" customHeight="1">
      <c r="A205" s="24" t="s">
        <v>32</v>
      </c>
      <c r="B205" s="6" t="s">
        <v>102</v>
      </c>
      <c r="C205" s="310">
        <f t="shared" si="76"/>
        <v>256</v>
      </c>
      <c r="D205" s="303">
        <f t="shared" si="77"/>
        <v>4</v>
      </c>
      <c r="E205" s="26">
        <f t="shared" si="83"/>
        <v>0.015625</v>
      </c>
      <c r="F205" s="46">
        <f t="shared" si="78"/>
        <v>114</v>
      </c>
      <c r="G205" s="63">
        <f t="shared" si="84"/>
        <v>0.4453125</v>
      </c>
      <c r="H205" s="46">
        <f t="shared" si="79"/>
        <v>69</v>
      </c>
      <c r="I205" s="26">
        <f t="shared" si="85"/>
        <v>0.26953125</v>
      </c>
      <c r="J205" s="46">
        <f t="shared" si="80"/>
        <v>40</v>
      </c>
      <c r="K205" s="63">
        <f t="shared" si="86"/>
        <v>0.15625</v>
      </c>
      <c r="L205" s="46">
        <f t="shared" si="81"/>
        <v>28</v>
      </c>
      <c r="M205" s="26">
        <f t="shared" si="87"/>
        <v>0.109375</v>
      </c>
      <c r="N205" s="46">
        <f t="shared" si="82"/>
        <v>1</v>
      </c>
      <c r="O205" s="304">
        <f t="shared" si="88"/>
        <v>0.00390625</v>
      </c>
      <c r="P205" s="35">
        <f t="shared" si="89"/>
        <v>252</v>
      </c>
      <c r="Q205" s="42">
        <f t="shared" si="90"/>
        <v>0.984375</v>
      </c>
      <c r="R205" s="47">
        <f t="shared" si="91"/>
        <v>2.91015625</v>
      </c>
    </row>
    <row r="206" spans="1:18" ht="18" customHeight="1">
      <c r="A206" s="24" t="s">
        <v>34</v>
      </c>
      <c r="B206" s="6" t="s">
        <v>11</v>
      </c>
      <c r="C206" s="310">
        <f t="shared" si="76"/>
        <v>1175</v>
      </c>
      <c r="D206" s="303">
        <f t="shared" si="77"/>
        <v>4</v>
      </c>
      <c r="E206" s="26">
        <f t="shared" si="83"/>
        <v>0.003404255319148936</v>
      </c>
      <c r="F206" s="46">
        <f t="shared" si="78"/>
        <v>161</v>
      </c>
      <c r="G206" s="63">
        <f t="shared" si="84"/>
        <v>0.13702127659574467</v>
      </c>
      <c r="H206" s="46">
        <f t="shared" si="79"/>
        <v>270</v>
      </c>
      <c r="I206" s="26">
        <f t="shared" si="85"/>
        <v>0.2297872340425532</v>
      </c>
      <c r="J206" s="46">
        <f t="shared" si="80"/>
        <v>270</v>
      </c>
      <c r="K206" s="63">
        <f t="shared" si="86"/>
        <v>0.2297872340425532</v>
      </c>
      <c r="L206" s="46">
        <f t="shared" si="81"/>
        <v>443</v>
      </c>
      <c r="M206" s="26">
        <f t="shared" si="87"/>
        <v>0.3770212765957447</v>
      </c>
      <c r="N206" s="46">
        <f t="shared" si="82"/>
        <v>28</v>
      </c>
      <c r="O206" s="304">
        <f t="shared" si="88"/>
        <v>0.023829787234042554</v>
      </c>
      <c r="P206" s="35">
        <f t="shared" si="89"/>
        <v>1171</v>
      </c>
      <c r="Q206" s="42">
        <f t="shared" si="90"/>
        <v>0.9965957446808511</v>
      </c>
      <c r="R206" s="47">
        <f t="shared" si="91"/>
        <v>3.9140425531914893</v>
      </c>
    </row>
    <row r="207" spans="1:18" ht="18" customHeight="1">
      <c r="A207" s="20" t="s">
        <v>56</v>
      </c>
      <c r="B207" s="6" t="s">
        <v>103</v>
      </c>
      <c r="C207" s="310">
        <f t="shared" si="76"/>
        <v>81</v>
      </c>
      <c r="D207" s="303">
        <f t="shared" si="77"/>
        <v>0</v>
      </c>
      <c r="E207" s="26">
        <f t="shared" si="83"/>
        <v>0</v>
      </c>
      <c r="F207" s="46">
        <f t="shared" si="78"/>
        <v>11</v>
      </c>
      <c r="G207" s="63">
        <f t="shared" si="84"/>
        <v>0.13580246913580246</v>
      </c>
      <c r="H207" s="46">
        <f t="shared" si="79"/>
        <v>25</v>
      </c>
      <c r="I207" s="26">
        <f t="shared" si="85"/>
        <v>0.30864197530864196</v>
      </c>
      <c r="J207" s="46">
        <f t="shared" si="80"/>
        <v>28</v>
      </c>
      <c r="K207" s="63">
        <f t="shared" si="86"/>
        <v>0.345679012345679</v>
      </c>
      <c r="L207" s="46">
        <f t="shared" si="81"/>
        <v>12</v>
      </c>
      <c r="M207" s="26">
        <f t="shared" si="87"/>
        <v>0.14814814814814814</v>
      </c>
      <c r="N207" s="46">
        <f t="shared" si="82"/>
        <v>5</v>
      </c>
      <c r="O207" s="304">
        <f t="shared" si="88"/>
        <v>0.06172839506172839</v>
      </c>
      <c r="P207" s="35">
        <f t="shared" si="89"/>
        <v>81</v>
      </c>
      <c r="Q207" s="42">
        <f t="shared" si="90"/>
        <v>1</v>
      </c>
      <c r="R207" s="47">
        <f t="shared" si="91"/>
        <v>3.691358024691358</v>
      </c>
    </row>
    <row r="208" spans="1:18" ht="18" customHeight="1">
      <c r="A208" s="24" t="s">
        <v>105</v>
      </c>
      <c r="B208" s="6" t="s">
        <v>19</v>
      </c>
      <c r="C208" s="310">
        <f t="shared" si="76"/>
        <v>61</v>
      </c>
      <c r="D208" s="303">
        <f t="shared" si="77"/>
        <v>0</v>
      </c>
      <c r="E208" s="26">
        <f t="shared" si="83"/>
        <v>0</v>
      </c>
      <c r="F208" s="46">
        <f t="shared" si="78"/>
        <v>16</v>
      </c>
      <c r="G208" s="63">
        <f t="shared" si="84"/>
        <v>0.26229508196721313</v>
      </c>
      <c r="H208" s="46">
        <f t="shared" si="79"/>
        <v>13</v>
      </c>
      <c r="I208" s="26">
        <f t="shared" si="85"/>
        <v>0.21311475409836064</v>
      </c>
      <c r="J208" s="46">
        <f t="shared" si="80"/>
        <v>21</v>
      </c>
      <c r="K208" s="63">
        <f t="shared" si="86"/>
        <v>0.3442622950819672</v>
      </c>
      <c r="L208" s="46">
        <f t="shared" si="81"/>
        <v>9</v>
      </c>
      <c r="M208" s="26">
        <f t="shared" si="87"/>
        <v>0.14754098360655737</v>
      </c>
      <c r="N208" s="46">
        <f t="shared" si="82"/>
        <v>2</v>
      </c>
      <c r="O208" s="304">
        <f t="shared" si="88"/>
        <v>0.03278688524590164</v>
      </c>
      <c r="P208" s="35">
        <f t="shared" si="89"/>
        <v>61</v>
      </c>
      <c r="Q208" s="42">
        <f t="shared" si="90"/>
        <v>1</v>
      </c>
      <c r="R208" s="47">
        <f t="shared" si="91"/>
        <v>3.4754098360655736</v>
      </c>
    </row>
    <row r="209" spans="1:18" ht="18" customHeight="1">
      <c r="A209" s="24" t="s">
        <v>106</v>
      </c>
      <c r="B209" s="6" t="s">
        <v>104</v>
      </c>
      <c r="C209" s="310">
        <f t="shared" si="76"/>
        <v>12</v>
      </c>
      <c r="D209" s="303">
        <f t="shared" si="77"/>
        <v>1</v>
      </c>
      <c r="E209" s="26">
        <f t="shared" si="83"/>
        <v>0.08333333333333333</v>
      </c>
      <c r="F209" s="46">
        <f t="shared" si="78"/>
        <v>4</v>
      </c>
      <c r="G209" s="63">
        <f t="shared" si="84"/>
        <v>0.3333333333333333</v>
      </c>
      <c r="H209" s="46">
        <f t="shared" si="79"/>
        <v>1</v>
      </c>
      <c r="I209" s="26">
        <f t="shared" si="85"/>
        <v>0.08333333333333333</v>
      </c>
      <c r="J209" s="46">
        <f t="shared" si="80"/>
        <v>2</v>
      </c>
      <c r="K209" s="63">
        <f t="shared" si="86"/>
        <v>0.16666666666666666</v>
      </c>
      <c r="L209" s="46">
        <f t="shared" si="81"/>
        <v>3</v>
      </c>
      <c r="M209" s="26">
        <f t="shared" si="87"/>
        <v>0.25</v>
      </c>
      <c r="N209" s="46">
        <f t="shared" si="82"/>
        <v>1</v>
      </c>
      <c r="O209" s="304">
        <f t="shared" si="88"/>
        <v>0.08333333333333333</v>
      </c>
      <c r="P209" s="35">
        <f t="shared" si="89"/>
        <v>11</v>
      </c>
      <c r="Q209" s="42">
        <f t="shared" si="90"/>
        <v>0.9166666666666666</v>
      </c>
      <c r="R209" s="47">
        <f t="shared" si="91"/>
        <v>3.4166666666666665</v>
      </c>
    </row>
    <row r="210" spans="1:18" ht="18" customHeight="1">
      <c r="A210" s="24" t="s">
        <v>127</v>
      </c>
      <c r="B210" s="6" t="s">
        <v>122</v>
      </c>
      <c r="C210" s="310">
        <f t="shared" si="76"/>
        <v>722</v>
      </c>
      <c r="D210" s="303">
        <f t="shared" si="77"/>
        <v>10</v>
      </c>
      <c r="E210" s="26">
        <f t="shared" si="83"/>
        <v>0.013850415512465374</v>
      </c>
      <c r="F210" s="46">
        <f t="shared" si="78"/>
        <v>176</v>
      </c>
      <c r="G210" s="63">
        <f t="shared" si="84"/>
        <v>0.24376731301939059</v>
      </c>
      <c r="H210" s="46">
        <f t="shared" si="79"/>
        <v>230</v>
      </c>
      <c r="I210" s="26">
        <f t="shared" si="85"/>
        <v>0.3185595567867036</v>
      </c>
      <c r="J210" s="46">
        <f t="shared" si="80"/>
        <v>195</v>
      </c>
      <c r="K210" s="63">
        <f t="shared" si="86"/>
        <v>0.27008310249307477</v>
      </c>
      <c r="L210" s="46">
        <f t="shared" si="81"/>
        <v>98</v>
      </c>
      <c r="M210" s="26">
        <f t="shared" si="87"/>
        <v>0.13573407202216067</v>
      </c>
      <c r="N210" s="46">
        <f t="shared" si="82"/>
        <v>13</v>
      </c>
      <c r="O210" s="304">
        <f t="shared" si="88"/>
        <v>0.018005540166204988</v>
      </c>
      <c r="P210" s="35">
        <f t="shared" si="89"/>
        <v>712</v>
      </c>
      <c r="Q210" s="42">
        <f t="shared" si="90"/>
        <v>0.9861495844875346</v>
      </c>
      <c r="R210" s="47">
        <f t="shared" si="91"/>
        <v>3.3240997229916895</v>
      </c>
    </row>
    <row r="211" spans="1:18" ht="18" customHeight="1">
      <c r="A211" s="20" t="s">
        <v>128</v>
      </c>
      <c r="B211" s="6" t="s">
        <v>107</v>
      </c>
      <c r="C211" s="310">
        <f t="shared" si="76"/>
        <v>0</v>
      </c>
      <c r="D211" s="303">
        <f t="shared" si="77"/>
        <v>0</v>
      </c>
      <c r="E211" s="26" t="e">
        <f t="shared" si="83"/>
        <v>#DIV/0!</v>
      </c>
      <c r="F211" s="46">
        <f t="shared" si="78"/>
        <v>0</v>
      </c>
      <c r="G211" s="63" t="e">
        <f t="shared" si="84"/>
        <v>#DIV/0!</v>
      </c>
      <c r="H211" s="46">
        <f t="shared" si="79"/>
        <v>0</v>
      </c>
      <c r="I211" s="26" t="e">
        <f t="shared" si="85"/>
        <v>#DIV/0!</v>
      </c>
      <c r="J211" s="46">
        <f t="shared" si="80"/>
        <v>0</v>
      </c>
      <c r="K211" s="63" t="e">
        <f t="shared" si="86"/>
        <v>#DIV/0!</v>
      </c>
      <c r="L211" s="46">
        <f t="shared" si="81"/>
        <v>0</v>
      </c>
      <c r="M211" s="26" t="e">
        <f t="shared" si="87"/>
        <v>#DIV/0!</v>
      </c>
      <c r="N211" s="46">
        <f t="shared" si="82"/>
        <v>0</v>
      </c>
      <c r="O211" s="304" t="e">
        <f t="shared" si="88"/>
        <v>#DIV/0!</v>
      </c>
      <c r="P211" s="35">
        <f t="shared" si="89"/>
        <v>0</v>
      </c>
      <c r="Q211" s="42" t="e">
        <f t="shared" si="90"/>
        <v>#DIV/0!</v>
      </c>
      <c r="R211" s="47" t="e">
        <f t="shared" si="91"/>
        <v>#DIV/0!</v>
      </c>
    </row>
    <row r="212" spans="1:18" ht="18" customHeight="1">
      <c r="A212" s="24" t="s">
        <v>129</v>
      </c>
      <c r="B212" s="6" t="s">
        <v>108</v>
      </c>
      <c r="C212" s="310">
        <f t="shared" si="76"/>
        <v>0</v>
      </c>
      <c r="D212" s="303">
        <f t="shared" si="77"/>
        <v>0</v>
      </c>
      <c r="E212" s="26" t="e">
        <f t="shared" si="83"/>
        <v>#DIV/0!</v>
      </c>
      <c r="F212" s="46">
        <f t="shared" si="78"/>
        <v>0</v>
      </c>
      <c r="G212" s="63" t="e">
        <f t="shared" si="84"/>
        <v>#DIV/0!</v>
      </c>
      <c r="H212" s="46">
        <f t="shared" si="79"/>
        <v>0</v>
      </c>
      <c r="I212" s="26" t="e">
        <f t="shared" si="85"/>
        <v>#DIV/0!</v>
      </c>
      <c r="J212" s="46">
        <f t="shared" si="80"/>
        <v>0</v>
      </c>
      <c r="K212" s="63" t="e">
        <f t="shared" si="86"/>
        <v>#DIV/0!</v>
      </c>
      <c r="L212" s="46">
        <f t="shared" si="81"/>
        <v>0</v>
      </c>
      <c r="M212" s="26" t="e">
        <f t="shared" si="87"/>
        <v>#DIV/0!</v>
      </c>
      <c r="N212" s="46">
        <f t="shared" si="82"/>
        <v>0</v>
      </c>
      <c r="O212" s="304" t="e">
        <f t="shared" si="88"/>
        <v>#DIV/0!</v>
      </c>
      <c r="P212" s="35">
        <f t="shared" si="89"/>
        <v>0</v>
      </c>
      <c r="Q212" s="42" t="e">
        <f t="shared" si="90"/>
        <v>#DIV/0!</v>
      </c>
      <c r="R212" s="47" t="e">
        <f t="shared" si="91"/>
        <v>#DIV/0!</v>
      </c>
    </row>
    <row r="213" spans="1:18" ht="18" customHeight="1">
      <c r="A213" s="24" t="s">
        <v>130</v>
      </c>
      <c r="B213" s="6" t="s">
        <v>123</v>
      </c>
      <c r="C213" s="310">
        <f t="shared" si="76"/>
        <v>0</v>
      </c>
      <c r="D213" s="303">
        <f t="shared" si="77"/>
        <v>0</v>
      </c>
      <c r="E213" s="26" t="e">
        <f t="shared" si="83"/>
        <v>#DIV/0!</v>
      </c>
      <c r="F213" s="46">
        <f t="shared" si="78"/>
        <v>0</v>
      </c>
      <c r="G213" s="63" t="e">
        <f t="shared" si="84"/>
        <v>#DIV/0!</v>
      </c>
      <c r="H213" s="46">
        <f t="shared" si="79"/>
        <v>0</v>
      </c>
      <c r="I213" s="26" t="e">
        <f t="shared" si="85"/>
        <v>#DIV/0!</v>
      </c>
      <c r="J213" s="46">
        <f t="shared" si="80"/>
        <v>0</v>
      </c>
      <c r="K213" s="63" t="e">
        <f t="shared" si="86"/>
        <v>#DIV/0!</v>
      </c>
      <c r="L213" s="46">
        <f t="shared" si="81"/>
        <v>0</v>
      </c>
      <c r="M213" s="26" t="e">
        <f t="shared" si="87"/>
        <v>#DIV/0!</v>
      </c>
      <c r="N213" s="46">
        <f t="shared" si="82"/>
        <v>0</v>
      </c>
      <c r="O213" s="304" t="e">
        <f t="shared" si="88"/>
        <v>#DIV/0!</v>
      </c>
      <c r="P213" s="35">
        <f t="shared" si="89"/>
        <v>0</v>
      </c>
      <c r="Q213" s="42" t="e">
        <f t="shared" si="90"/>
        <v>#DIV/0!</v>
      </c>
      <c r="R213" s="47" t="e">
        <f t="shared" si="91"/>
        <v>#DIV/0!</v>
      </c>
    </row>
    <row r="214" spans="1:18" ht="18" customHeight="1">
      <c r="A214" s="24" t="s">
        <v>131</v>
      </c>
      <c r="B214" s="6" t="s">
        <v>124</v>
      </c>
      <c r="C214" s="310">
        <f t="shared" si="76"/>
        <v>0</v>
      </c>
      <c r="D214" s="303">
        <f t="shared" si="77"/>
        <v>0</v>
      </c>
      <c r="E214" s="26" t="e">
        <f t="shared" si="83"/>
        <v>#DIV/0!</v>
      </c>
      <c r="F214" s="46">
        <f t="shared" si="78"/>
        <v>0</v>
      </c>
      <c r="G214" s="63" t="e">
        <f t="shared" si="84"/>
        <v>#DIV/0!</v>
      </c>
      <c r="H214" s="46">
        <f t="shared" si="79"/>
        <v>0</v>
      </c>
      <c r="I214" s="26" t="e">
        <f t="shared" si="85"/>
        <v>#DIV/0!</v>
      </c>
      <c r="J214" s="46">
        <f t="shared" si="80"/>
        <v>0</v>
      </c>
      <c r="K214" s="63" t="e">
        <f t="shared" si="86"/>
        <v>#DIV/0!</v>
      </c>
      <c r="L214" s="46">
        <f t="shared" si="81"/>
        <v>0</v>
      </c>
      <c r="M214" s="26" t="e">
        <f t="shared" si="87"/>
        <v>#DIV/0!</v>
      </c>
      <c r="N214" s="46">
        <f t="shared" si="82"/>
        <v>0</v>
      </c>
      <c r="O214" s="304" t="e">
        <f t="shared" si="88"/>
        <v>#DIV/0!</v>
      </c>
      <c r="P214" s="35">
        <f t="shared" si="89"/>
        <v>0</v>
      </c>
      <c r="Q214" s="42" t="e">
        <f t="shared" si="90"/>
        <v>#DIV/0!</v>
      </c>
      <c r="R214" s="47" t="e">
        <f t="shared" si="91"/>
        <v>#DIV/0!</v>
      </c>
    </row>
    <row r="215" spans="1:18" ht="18" customHeight="1">
      <c r="A215" s="20" t="s">
        <v>132</v>
      </c>
      <c r="B215" s="6" t="s">
        <v>125</v>
      </c>
      <c r="C215" s="310">
        <f t="shared" si="76"/>
        <v>0</v>
      </c>
      <c r="D215" s="303">
        <f t="shared" si="77"/>
        <v>0</v>
      </c>
      <c r="E215" s="26" t="e">
        <f t="shared" si="83"/>
        <v>#DIV/0!</v>
      </c>
      <c r="F215" s="46">
        <f t="shared" si="78"/>
        <v>0</v>
      </c>
      <c r="G215" s="63" t="e">
        <f t="shared" si="84"/>
        <v>#DIV/0!</v>
      </c>
      <c r="H215" s="46">
        <f t="shared" si="79"/>
        <v>0</v>
      </c>
      <c r="I215" s="26" t="e">
        <f t="shared" si="85"/>
        <v>#DIV/0!</v>
      </c>
      <c r="J215" s="46">
        <f t="shared" si="80"/>
        <v>0</v>
      </c>
      <c r="K215" s="63" t="e">
        <f t="shared" si="86"/>
        <v>#DIV/0!</v>
      </c>
      <c r="L215" s="46">
        <f t="shared" si="81"/>
        <v>0</v>
      </c>
      <c r="M215" s="26" t="e">
        <f t="shared" si="87"/>
        <v>#DIV/0!</v>
      </c>
      <c r="N215" s="46">
        <f t="shared" si="82"/>
        <v>0</v>
      </c>
      <c r="O215" s="304" t="e">
        <f t="shared" si="88"/>
        <v>#DIV/0!</v>
      </c>
      <c r="P215" s="35">
        <f t="shared" si="89"/>
        <v>0</v>
      </c>
      <c r="Q215" s="42" t="e">
        <f t="shared" si="90"/>
        <v>#DIV/0!</v>
      </c>
      <c r="R215" s="47" t="e">
        <f t="shared" si="91"/>
        <v>#DIV/0!</v>
      </c>
    </row>
    <row r="216" spans="1:18" ht="18" customHeight="1" thickBot="1">
      <c r="A216" s="24" t="s">
        <v>133</v>
      </c>
      <c r="B216" s="6" t="s">
        <v>126</v>
      </c>
      <c r="C216" s="311">
        <f t="shared" si="76"/>
        <v>0</v>
      </c>
      <c r="D216" s="305">
        <f t="shared" si="77"/>
        <v>0</v>
      </c>
      <c r="E216" s="306" t="e">
        <f t="shared" si="83"/>
        <v>#DIV/0!</v>
      </c>
      <c r="F216" s="50">
        <f t="shared" si="78"/>
        <v>0</v>
      </c>
      <c r="G216" s="307" t="e">
        <f t="shared" si="84"/>
        <v>#DIV/0!</v>
      </c>
      <c r="H216" s="50">
        <f t="shared" si="79"/>
        <v>0</v>
      </c>
      <c r="I216" s="306" t="e">
        <f t="shared" si="85"/>
        <v>#DIV/0!</v>
      </c>
      <c r="J216" s="50">
        <f t="shared" si="80"/>
        <v>0</v>
      </c>
      <c r="K216" s="307" t="e">
        <f t="shared" si="86"/>
        <v>#DIV/0!</v>
      </c>
      <c r="L216" s="50">
        <f t="shared" si="81"/>
        <v>0</v>
      </c>
      <c r="M216" s="306" t="e">
        <f t="shared" si="87"/>
        <v>#DIV/0!</v>
      </c>
      <c r="N216" s="50">
        <f t="shared" si="82"/>
        <v>0</v>
      </c>
      <c r="O216" s="308" t="e">
        <f t="shared" si="88"/>
        <v>#DIV/0!</v>
      </c>
      <c r="P216" s="35">
        <f t="shared" si="89"/>
        <v>0</v>
      </c>
      <c r="Q216" s="42" t="e">
        <f t="shared" si="90"/>
        <v>#DIV/0!</v>
      </c>
      <c r="R216" s="47" t="e">
        <f t="shared" si="91"/>
        <v>#DIV/0!</v>
      </c>
    </row>
    <row r="217" spans="1:18" ht="23.25" customHeight="1" thickBot="1">
      <c r="A217" s="281" t="s">
        <v>35</v>
      </c>
      <c r="B217" s="282"/>
      <c r="C217" s="31">
        <f>SUM(C192:C216)</f>
        <v>9527</v>
      </c>
      <c r="D217" s="32">
        <f>SUM(D192:D216)</f>
        <v>117</v>
      </c>
      <c r="E217" s="28">
        <f>D217/C217</f>
        <v>0.01228088590322242</v>
      </c>
      <c r="F217" s="33">
        <f>SUM(F192:F216)</f>
        <v>2534</v>
      </c>
      <c r="G217" s="29">
        <f>F217/C217</f>
        <v>0.2659808963997061</v>
      </c>
      <c r="H217" s="33">
        <f>SUM(H192:H216)</f>
        <v>2844</v>
      </c>
      <c r="I217" s="28">
        <f>H217/C217</f>
        <v>0.29851999580140653</v>
      </c>
      <c r="J217" s="33">
        <f>SUM(J192:J216)</f>
        <v>2223</v>
      </c>
      <c r="K217" s="29">
        <f>J217/C217</f>
        <v>0.233336832161226</v>
      </c>
      <c r="L217" s="33">
        <f>SUM(L192:L216)</f>
        <v>1697</v>
      </c>
      <c r="M217" s="28">
        <f>L217/C217</f>
        <v>0.17812532801511494</v>
      </c>
      <c r="N217" s="33">
        <f>SUM(N192:N216)</f>
        <v>134</v>
      </c>
      <c r="O217" s="29">
        <f>N217/C217</f>
        <v>0.01406528812847696</v>
      </c>
      <c r="P217" s="34">
        <f>SUM(P192:P216)</f>
        <v>9410</v>
      </c>
      <c r="Q217" s="29">
        <f>P217/C217</f>
        <v>0.9877191140967776</v>
      </c>
      <c r="R217" s="30">
        <f>(D217*1+F217*2+H217*3+J217*4+L217*5+N217*6)/C217</f>
        <v>3.3481683635981945</v>
      </c>
    </row>
    <row r="218" spans="2:18" ht="12" customHeight="1">
      <c r="B218" s="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2:18" ht="24" customHeight="1">
      <c r="B219" s="10" t="s">
        <v>84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2:18" ht="35.25" customHeight="1" thickBot="1">
      <c r="B220" s="10" t="s">
        <v>82</v>
      </c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5" customHeight="1">
      <c r="A221" s="260" t="s">
        <v>0</v>
      </c>
      <c r="B221" s="260" t="s">
        <v>1</v>
      </c>
      <c r="C221" s="260" t="s">
        <v>121</v>
      </c>
      <c r="D221" s="279" t="s">
        <v>49</v>
      </c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80"/>
      <c r="P221" s="274" t="s">
        <v>7</v>
      </c>
      <c r="Q221" s="276" t="s">
        <v>47</v>
      </c>
      <c r="R221" s="260" t="s">
        <v>48</v>
      </c>
    </row>
    <row r="222" spans="1:18" ht="24" customHeight="1" thickBot="1">
      <c r="A222" s="273"/>
      <c r="B222" s="273"/>
      <c r="C222" s="278"/>
      <c r="D222" s="14" t="s">
        <v>2</v>
      </c>
      <c r="E222" s="15" t="s">
        <v>47</v>
      </c>
      <c r="F222" s="15" t="s">
        <v>119</v>
      </c>
      <c r="G222" s="16" t="s">
        <v>47</v>
      </c>
      <c r="H222" s="15" t="s">
        <v>3</v>
      </c>
      <c r="I222" s="15" t="s">
        <v>47</v>
      </c>
      <c r="J222" s="15" t="s">
        <v>4</v>
      </c>
      <c r="K222" s="16" t="s">
        <v>47</v>
      </c>
      <c r="L222" s="15" t="s">
        <v>5</v>
      </c>
      <c r="M222" s="15" t="s">
        <v>47</v>
      </c>
      <c r="N222" s="15" t="s">
        <v>6</v>
      </c>
      <c r="O222" s="16" t="s">
        <v>47</v>
      </c>
      <c r="P222" s="275"/>
      <c r="Q222" s="277"/>
      <c r="R222" s="273"/>
    </row>
    <row r="223" spans="1:18" ht="18" customHeight="1">
      <c r="A223" s="23" t="s">
        <v>8</v>
      </c>
      <c r="B223" s="7" t="s">
        <v>9</v>
      </c>
      <c r="C223" s="39">
        <f>C37+C192</f>
        <v>4970</v>
      </c>
      <c r="D223" s="40">
        <f>D37+D192</f>
        <v>82</v>
      </c>
      <c r="E223" s="25">
        <f>D223/C223</f>
        <v>0.016498993963782696</v>
      </c>
      <c r="F223" s="41">
        <f>F37+F192</f>
        <v>1417</v>
      </c>
      <c r="G223" s="42">
        <f>F223/C223</f>
        <v>0.28511066398390345</v>
      </c>
      <c r="H223" s="41">
        <f>H37+H192</f>
        <v>1562</v>
      </c>
      <c r="I223" s="25">
        <f>H223/C223</f>
        <v>0.3142857142857143</v>
      </c>
      <c r="J223" s="41">
        <f>J37+J192</f>
        <v>1129</v>
      </c>
      <c r="K223" s="42">
        <f>J223/C223</f>
        <v>0.22716297786720321</v>
      </c>
      <c r="L223" s="41">
        <f>L37+L192</f>
        <v>741</v>
      </c>
      <c r="M223" s="25">
        <f>L223/C223</f>
        <v>0.14909456740442656</v>
      </c>
      <c r="N223" s="41">
        <f>N37+N192</f>
        <v>39</v>
      </c>
      <c r="O223" s="42">
        <f>N223/C223</f>
        <v>0.007847082494969819</v>
      </c>
      <c r="P223" s="35">
        <f>C223-D223</f>
        <v>4888</v>
      </c>
      <c r="Q223" s="42">
        <f>P223/C223</f>
        <v>0.9835010060362173</v>
      </c>
      <c r="R223" s="43">
        <f>(D223*1+F223*2+H223*3+J223*4+L223*5+N223*6)/C223</f>
        <v>3.230784708249497</v>
      </c>
    </row>
    <row r="224" spans="1:18" ht="24" customHeight="1">
      <c r="A224" s="20" t="s">
        <v>10</v>
      </c>
      <c r="B224" s="17" t="s">
        <v>55</v>
      </c>
      <c r="C224" s="44">
        <f>C38+C193</f>
        <v>0</v>
      </c>
      <c r="D224" s="45">
        <f>D38+D193</f>
        <v>0</v>
      </c>
      <c r="E224" s="25" t="e">
        <f>D224/C224</f>
        <v>#DIV/0!</v>
      </c>
      <c r="F224" s="46">
        <f>F38+F193</f>
        <v>0</v>
      </c>
      <c r="G224" s="42" t="e">
        <f>F224/C224</f>
        <v>#DIV/0!</v>
      </c>
      <c r="H224" s="46">
        <f>H38+H193</f>
        <v>0</v>
      </c>
      <c r="I224" s="25" t="e">
        <f>H224/C224</f>
        <v>#DIV/0!</v>
      </c>
      <c r="J224" s="46">
        <f>J38+J193</f>
        <v>0</v>
      </c>
      <c r="K224" s="42" t="e">
        <f>J224/C224</f>
        <v>#DIV/0!</v>
      </c>
      <c r="L224" s="46">
        <f>L38+L193</f>
        <v>0</v>
      </c>
      <c r="M224" s="25" t="e">
        <f>L224/C224</f>
        <v>#DIV/0!</v>
      </c>
      <c r="N224" s="46">
        <f>N38+N193</f>
        <v>0</v>
      </c>
      <c r="O224" s="42" t="e">
        <f>N224/C224</f>
        <v>#DIV/0!</v>
      </c>
      <c r="P224" s="35">
        <f>C224-D224</f>
        <v>0</v>
      </c>
      <c r="Q224" s="42" t="e">
        <f>P224/C224</f>
        <v>#DIV/0!</v>
      </c>
      <c r="R224" s="47" t="e">
        <f>(D224*1+F224*2+H224*3+J224*4+L224*5+N224*6)/C224</f>
        <v>#DIV/0!</v>
      </c>
    </row>
    <row r="225" spans="1:18" ht="18" customHeight="1">
      <c r="A225" s="24" t="s">
        <v>12</v>
      </c>
      <c r="B225" s="6" t="s">
        <v>21</v>
      </c>
      <c r="C225" s="44">
        <f>C39+C194</f>
        <v>419</v>
      </c>
      <c r="D225" s="45">
        <f>D39+D194</f>
        <v>0</v>
      </c>
      <c r="E225" s="25">
        <f aca="true" t="shared" si="92" ref="E225:E247">D225/C225</f>
        <v>0</v>
      </c>
      <c r="F225" s="46">
        <f>F39+F194</f>
        <v>54</v>
      </c>
      <c r="G225" s="42">
        <f aca="true" t="shared" si="93" ref="G225:G247">F225/C225</f>
        <v>0.1288782816229117</v>
      </c>
      <c r="H225" s="46">
        <f>H39+H194</f>
        <v>95</v>
      </c>
      <c r="I225" s="25">
        <f aca="true" t="shared" si="94" ref="I225:I247">H225/C225</f>
        <v>0.22673031026252982</v>
      </c>
      <c r="J225" s="46">
        <f>J39+J194</f>
        <v>127</v>
      </c>
      <c r="K225" s="42">
        <f aca="true" t="shared" si="95" ref="K225:K247">J225/C225</f>
        <v>0.3031026252983294</v>
      </c>
      <c r="L225" s="46">
        <f>L39+L194</f>
        <v>107</v>
      </c>
      <c r="M225" s="25">
        <f aca="true" t="shared" si="96" ref="M225:M247">L225/C225</f>
        <v>0.2553699284009546</v>
      </c>
      <c r="N225" s="46">
        <f>N39+N194</f>
        <v>36</v>
      </c>
      <c r="O225" s="42">
        <f aca="true" t="shared" si="97" ref="O225:O247">N225/C225</f>
        <v>0.08591885441527446</v>
      </c>
      <c r="P225" s="35">
        <f aca="true" t="shared" si="98" ref="P225:P247">C225-D225</f>
        <v>419</v>
      </c>
      <c r="Q225" s="42">
        <f aca="true" t="shared" si="99" ref="Q225:Q247">P225/C225</f>
        <v>1</v>
      </c>
      <c r="R225" s="47">
        <f aca="true" t="shared" si="100" ref="R225:R247">(D225*1+F225*2+H225*3+J225*4+L225*5+N225*6)/C225</f>
        <v>3.9427207637231505</v>
      </c>
    </row>
    <row r="226" spans="1:18" ht="18" customHeight="1">
      <c r="A226" s="20" t="s">
        <v>14</v>
      </c>
      <c r="B226" s="6" t="s">
        <v>27</v>
      </c>
      <c r="C226" s="44">
        <f>C40+C195</f>
        <v>3</v>
      </c>
      <c r="D226" s="45">
        <f>D40+D195</f>
        <v>0</v>
      </c>
      <c r="E226" s="25">
        <f t="shared" si="92"/>
        <v>0</v>
      </c>
      <c r="F226" s="46">
        <f>F40+F195</f>
        <v>1</v>
      </c>
      <c r="G226" s="42">
        <f t="shared" si="93"/>
        <v>0.3333333333333333</v>
      </c>
      <c r="H226" s="46">
        <f>H40+H195</f>
        <v>0</v>
      </c>
      <c r="I226" s="25">
        <f t="shared" si="94"/>
        <v>0</v>
      </c>
      <c r="J226" s="46">
        <f>J40+J195</f>
        <v>1</v>
      </c>
      <c r="K226" s="42">
        <f t="shared" si="95"/>
        <v>0.3333333333333333</v>
      </c>
      <c r="L226" s="46">
        <f>L40+L195</f>
        <v>1</v>
      </c>
      <c r="M226" s="25">
        <f t="shared" si="96"/>
        <v>0.3333333333333333</v>
      </c>
      <c r="N226" s="46">
        <f>N40+N195</f>
        <v>0</v>
      </c>
      <c r="O226" s="42">
        <f t="shared" si="97"/>
        <v>0</v>
      </c>
      <c r="P226" s="35">
        <f t="shared" si="98"/>
        <v>3</v>
      </c>
      <c r="Q226" s="42">
        <f t="shared" si="99"/>
        <v>1</v>
      </c>
      <c r="R226" s="47">
        <f t="shared" si="100"/>
        <v>3.6666666666666665</v>
      </c>
    </row>
    <row r="227" spans="1:18" ht="18" customHeight="1">
      <c r="A227" s="24" t="s">
        <v>15</v>
      </c>
      <c r="B227" s="17" t="s">
        <v>117</v>
      </c>
      <c r="C227" s="44">
        <f>C41+C196</f>
        <v>0</v>
      </c>
      <c r="D227" s="45">
        <f>D41+D196</f>
        <v>0</v>
      </c>
      <c r="E227" s="25" t="e">
        <f t="shared" si="92"/>
        <v>#DIV/0!</v>
      </c>
      <c r="F227" s="46">
        <f>F41+F196</f>
        <v>0</v>
      </c>
      <c r="G227" s="42" t="e">
        <f t="shared" si="93"/>
        <v>#DIV/0!</v>
      </c>
      <c r="H227" s="46">
        <f>H41+H196</f>
        <v>0</v>
      </c>
      <c r="I227" s="25" t="e">
        <f t="shared" si="94"/>
        <v>#DIV/0!</v>
      </c>
      <c r="J227" s="46">
        <f>J41+J196</f>
        <v>0</v>
      </c>
      <c r="K227" s="42" t="e">
        <f t="shared" si="95"/>
        <v>#DIV/0!</v>
      </c>
      <c r="L227" s="46">
        <f>L41+L196</f>
        <v>0</v>
      </c>
      <c r="M227" s="25" t="e">
        <f t="shared" si="96"/>
        <v>#DIV/0!</v>
      </c>
      <c r="N227" s="46">
        <f>N41+N196</f>
        <v>0</v>
      </c>
      <c r="O227" s="42" t="e">
        <f t="shared" si="97"/>
        <v>#DIV/0!</v>
      </c>
      <c r="P227" s="35">
        <f t="shared" si="98"/>
        <v>0</v>
      </c>
      <c r="Q227" s="42" t="e">
        <f t="shared" si="99"/>
        <v>#DIV/0!</v>
      </c>
      <c r="R227" s="47" t="e">
        <f t="shared" si="100"/>
        <v>#DIV/0!</v>
      </c>
    </row>
    <row r="228" spans="1:18" ht="18" customHeight="1">
      <c r="A228" s="20" t="s">
        <v>17</v>
      </c>
      <c r="B228" s="6" t="s">
        <v>29</v>
      </c>
      <c r="C228" s="44">
        <f>C42+C197</f>
        <v>1</v>
      </c>
      <c r="D228" s="45">
        <f>D42+D197</f>
        <v>0</v>
      </c>
      <c r="E228" s="25">
        <f t="shared" si="92"/>
        <v>0</v>
      </c>
      <c r="F228" s="46">
        <f>F42+F197</f>
        <v>0</v>
      </c>
      <c r="G228" s="42">
        <f t="shared" si="93"/>
        <v>0</v>
      </c>
      <c r="H228" s="46">
        <f>H42+H197</f>
        <v>0</v>
      </c>
      <c r="I228" s="25">
        <f t="shared" si="94"/>
        <v>0</v>
      </c>
      <c r="J228" s="46">
        <f>J42+J197</f>
        <v>0</v>
      </c>
      <c r="K228" s="42">
        <f t="shared" si="95"/>
        <v>0</v>
      </c>
      <c r="L228" s="46">
        <f>L42+L197</f>
        <v>0</v>
      </c>
      <c r="M228" s="25">
        <f t="shared" si="96"/>
        <v>0</v>
      </c>
      <c r="N228" s="46">
        <f>N42+N197</f>
        <v>1</v>
      </c>
      <c r="O228" s="42">
        <f t="shared" si="97"/>
        <v>1</v>
      </c>
      <c r="P228" s="35">
        <f t="shared" si="98"/>
        <v>1</v>
      </c>
      <c r="Q228" s="42">
        <f t="shared" si="99"/>
        <v>1</v>
      </c>
      <c r="R228" s="47">
        <f t="shared" si="100"/>
        <v>6</v>
      </c>
    </row>
    <row r="229" spans="1:18" ht="18" customHeight="1">
      <c r="A229" s="24" t="s">
        <v>18</v>
      </c>
      <c r="B229" s="6" t="s">
        <v>31</v>
      </c>
      <c r="C229" s="44">
        <f>C43+C198</f>
        <v>0</v>
      </c>
      <c r="D229" s="45">
        <f>D43+D198</f>
        <v>0</v>
      </c>
      <c r="E229" s="25" t="e">
        <f t="shared" si="92"/>
        <v>#DIV/0!</v>
      </c>
      <c r="F229" s="46">
        <f>F43+F198</f>
        <v>0</v>
      </c>
      <c r="G229" s="42" t="e">
        <f t="shared" si="93"/>
        <v>#DIV/0!</v>
      </c>
      <c r="H229" s="46">
        <f>H43+H198</f>
        <v>0</v>
      </c>
      <c r="I229" s="25" t="e">
        <f t="shared" si="94"/>
        <v>#DIV/0!</v>
      </c>
      <c r="J229" s="46">
        <f>J43+J198</f>
        <v>0</v>
      </c>
      <c r="K229" s="42" t="e">
        <f t="shared" si="95"/>
        <v>#DIV/0!</v>
      </c>
      <c r="L229" s="46">
        <f>L43+L198</f>
        <v>0</v>
      </c>
      <c r="M229" s="25" t="e">
        <f t="shared" si="96"/>
        <v>#DIV/0!</v>
      </c>
      <c r="N229" s="46">
        <f>N43+N198</f>
        <v>0</v>
      </c>
      <c r="O229" s="42" t="e">
        <f t="shared" si="97"/>
        <v>#DIV/0!</v>
      </c>
      <c r="P229" s="35">
        <f t="shared" si="98"/>
        <v>0</v>
      </c>
      <c r="Q229" s="42" t="e">
        <f t="shared" si="99"/>
        <v>#DIV/0!</v>
      </c>
      <c r="R229" s="47" t="e">
        <f t="shared" si="100"/>
        <v>#DIV/0!</v>
      </c>
    </row>
    <row r="230" spans="1:18" ht="18" customHeight="1">
      <c r="A230" s="20" t="s">
        <v>20</v>
      </c>
      <c r="B230" s="6" t="s">
        <v>23</v>
      </c>
      <c r="C230" s="44">
        <f>C44+C199</f>
        <v>82</v>
      </c>
      <c r="D230" s="45">
        <f>D44+D199</f>
        <v>0</v>
      </c>
      <c r="E230" s="25">
        <f t="shared" si="92"/>
        <v>0</v>
      </c>
      <c r="F230" s="46">
        <f>F44+F199</f>
        <v>7</v>
      </c>
      <c r="G230" s="42">
        <f t="shared" si="93"/>
        <v>0.08536585365853659</v>
      </c>
      <c r="H230" s="46">
        <f>H44+H199</f>
        <v>21</v>
      </c>
      <c r="I230" s="25">
        <f t="shared" si="94"/>
        <v>0.25609756097560976</v>
      </c>
      <c r="J230" s="46">
        <f>J44+J199</f>
        <v>28</v>
      </c>
      <c r="K230" s="42">
        <f t="shared" si="95"/>
        <v>0.34146341463414637</v>
      </c>
      <c r="L230" s="46">
        <f>L44+L199</f>
        <v>24</v>
      </c>
      <c r="M230" s="25">
        <f t="shared" si="96"/>
        <v>0.2926829268292683</v>
      </c>
      <c r="N230" s="46">
        <f>N44+N199</f>
        <v>2</v>
      </c>
      <c r="O230" s="42">
        <f t="shared" si="97"/>
        <v>0.024390243902439025</v>
      </c>
      <c r="P230" s="35">
        <f t="shared" si="98"/>
        <v>82</v>
      </c>
      <c r="Q230" s="42">
        <f t="shared" si="99"/>
        <v>1</v>
      </c>
      <c r="R230" s="47">
        <f t="shared" si="100"/>
        <v>3.9146341463414633</v>
      </c>
    </row>
    <row r="231" spans="1:18" ht="18" customHeight="1">
      <c r="A231" s="24" t="s">
        <v>22</v>
      </c>
      <c r="B231" s="6" t="s">
        <v>25</v>
      </c>
      <c r="C231" s="44">
        <f>C45+C200</f>
        <v>111</v>
      </c>
      <c r="D231" s="45">
        <f>D45+D200</f>
        <v>3</v>
      </c>
      <c r="E231" s="25">
        <f t="shared" si="92"/>
        <v>0.02702702702702703</v>
      </c>
      <c r="F231" s="46">
        <f>F45+F200</f>
        <v>26</v>
      </c>
      <c r="G231" s="42">
        <f t="shared" si="93"/>
        <v>0.23423423423423423</v>
      </c>
      <c r="H231" s="46">
        <f>H45+H200</f>
        <v>30</v>
      </c>
      <c r="I231" s="25">
        <f t="shared" si="94"/>
        <v>0.2702702702702703</v>
      </c>
      <c r="J231" s="46">
        <f>J45+J200</f>
        <v>32</v>
      </c>
      <c r="K231" s="42">
        <f t="shared" si="95"/>
        <v>0.2882882882882883</v>
      </c>
      <c r="L231" s="46">
        <f>L45+L200</f>
        <v>19</v>
      </c>
      <c r="M231" s="25">
        <f t="shared" si="96"/>
        <v>0.17117117117117117</v>
      </c>
      <c r="N231" s="46">
        <f>N45+N200</f>
        <v>1</v>
      </c>
      <c r="O231" s="42">
        <f t="shared" si="97"/>
        <v>0.009009009009009009</v>
      </c>
      <c r="P231" s="35">
        <f t="shared" si="98"/>
        <v>108</v>
      </c>
      <c r="Q231" s="42">
        <f t="shared" si="99"/>
        <v>0.972972972972973</v>
      </c>
      <c r="R231" s="47">
        <f t="shared" si="100"/>
        <v>3.369369369369369</v>
      </c>
    </row>
    <row r="232" spans="1:18" ht="18" customHeight="1">
      <c r="A232" s="20" t="s">
        <v>24</v>
      </c>
      <c r="B232" s="6" t="s">
        <v>118</v>
      </c>
      <c r="C232" s="44">
        <f>C46+C201</f>
        <v>0</v>
      </c>
      <c r="D232" s="45">
        <f>D46+D201</f>
        <v>0</v>
      </c>
      <c r="E232" s="25" t="e">
        <f t="shared" si="92"/>
        <v>#DIV/0!</v>
      </c>
      <c r="F232" s="46">
        <f>F46+F201</f>
        <v>0</v>
      </c>
      <c r="G232" s="42" t="e">
        <f t="shared" si="93"/>
        <v>#DIV/0!</v>
      </c>
      <c r="H232" s="46">
        <f>H46+H201</f>
        <v>0</v>
      </c>
      <c r="I232" s="25" t="e">
        <f t="shared" si="94"/>
        <v>#DIV/0!</v>
      </c>
      <c r="J232" s="46">
        <f>J46+J201</f>
        <v>0</v>
      </c>
      <c r="K232" s="42" t="e">
        <f t="shared" si="95"/>
        <v>#DIV/0!</v>
      </c>
      <c r="L232" s="46">
        <f>L46+L201</f>
        <v>0</v>
      </c>
      <c r="M232" s="25" t="e">
        <f t="shared" si="96"/>
        <v>#DIV/0!</v>
      </c>
      <c r="N232" s="46">
        <f>N46+N201</f>
        <v>0</v>
      </c>
      <c r="O232" s="42" t="e">
        <f t="shared" si="97"/>
        <v>#DIV/0!</v>
      </c>
      <c r="P232" s="35">
        <f t="shared" si="98"/>
        <v>0</v>
      </c>
      <c r="Q232" s="42" t="e">
        <f t="shared" si="99"/>
        <v>#DIV/0!</v>
      </c>
      <c r="R232" s="47" t="e">
        <f t="shared" si="100"/>
        <v>#DIV/0!</v>
      </c>
    </row>
    <row r="233" spans="1:18" ht="18" customHeight="1">
      <c r="A233" s="24" t="s">
        <v>26</v>
      </c>
      <c r="B233" s="6" t="s">
        <v>33</v>
      </c>
      <c r="C233" s="44">
        <f>C47+C202</f>
        <v>0</v>
      </c>
      <c r="D233" s="45">
        <f>D47+D202</f>
        <v>0</v>
      </c>
      <c r="E233" s="25" t="e">
        <f t="shared" si="92"/>
        <v>#DIV/0!</v>
      </c>
      <c r="F233" s="46">
        <f>F47+F202</f>
        <v>0</v>
      </c>
      <c r="G233" s="42" t="e">
        <f t="shared" si="93"/>
        <v>#DIV/0!</v>
      </c>
      <c r="H233" s="46">
        <f>H47+H202</f>
        <v>0</v>
      </c>
      <c r="I233" s="25" t="e">
        <f t="shared" si="94"/>
        <v>#DIV/0!</v>
      </c>
      <c r="J233" s="46">
        <f>J47+J202</f>
        <v>0</v>
      </c>
      <c r="K233" s="42" t="e">
        <f t="shared" si="95"/>
        <v>#DIV/0!</v>
      </c>
      <c r="L233" s="46">
        <f>L47+L202</f>
        <v>0</v>
      </c>
      <c r="M233" s="25" t="e">
        <f t="shared" si="96"/>
        <v>#DIV/0!</v>
      </c>
      <c r="N233" s="46">
        <f>N47+N202</f>
        <v>0</v>
      </c>
      <c r="O233" s="42" t="e">
        <f t="shared" si="97"/>
        <v>#DIV/0!</v>
      </c>
      <c r="P233" s="35">
        <f t="shared" si="98"/>
        <v>0</v>
      </c>
      <c r="Q233" s="42" t="e">
        <f t="shared" si="99"/>
        <v>#DIV/0!</v>
      </c>
      <c r="R233" s="47" t="e">
        <f t="shared" si="100"/>
        <v>#DIV/0!</v>
      </c>
    </row>
    <row r="234" spans="1:18" ht="18" customHeight="1">
      <c r="A234" s="20" t="s">
        <v>28</v>
      </c>
      <c r="B234" s="6" t="s">
        <v>13</v>
      </c>
      <c r="C234" s="44">
        <f>C48+C203</f>
        <v>622</v>
      </c>
      <c r="D234" s="45">
        <f>D48+D203</f>
        <v>7</v>
      </c>
      <c r="E234" s="25">
        <f t="shared" si="92"/>
        <v>0.011254019292604502</v>
      </c>
      <c r="F234" s="46">
        <f>F48+F203</f>
        <v>178</v>
      </c>
      <c r="G234" s="42">
        <f t="shared" si="93"/>
        <v>0.2861736334405145</v>
      </c>
      <c r="H234" s="46">
        <f>H48+H203</f>
        <v>204</v>
      </c>
      <c r="I234" s="25">
        <f t="shared" si="94"/>
        <v>0.3279742765273312</v>
      </c>
      <c r="J234" s="46">
        <f>J48+J203</f>
        <v>109</v>
      </c>
      <c r="K234" s="42">
        <f t="shared" si="95"/>
        <v>0.1752411575562701</v>
      </c>
      <c r="L234" s="46">
        <f>L48+L203</f>
        <v>121</v>
      </c>
      <c r="M234" s="25">
        <f t="shared" si="96"/>
        <v>0.1945337620578778</v>
      </c>
      <c r="N234" s="46">
        <f>N48+N203</f>
        <v>5</v>
      </c>
      <c r="O234" s="42">
        <f t="shared" si="97"/>
        <v>0.008038585209003215</v>
      </c>
      <c r="P234" s="35">
        <f t="shared" si="98"/>
        <v>615</v>
      </c>
      <c r="Q234" s="42">
        <f t="shared" si="99"/>
        <v>0.9887459807073955</v>
      </c>
      <c r="R234" s="47">
        <f t="shared" si="100"/>
        <v>3.289389067524116</v>
      </c>
    </row>
    <row r="235" spans="1:18" ht="18" customHeight="1">
      <c r="A235" s="24" t="s">
        <v>30</v>
      </c>
      <c r="B235" s="6" t="s">
        <v>16</v>
      </c>
      <c r="C235" s="44">
        <f>C49+C204</f>
        <v>1486</v>
      </c>
      <c r="D235" s="45">
        <f>D49+D204</f>
        <v>15</v>
      </c>
      <c r="E235" s="25">
        <f t="shared" si="92"/>
        <v>0.010094212651413189</v>
      </c>
      <c r="F235" s="46">
        <f>F49+F204</f>
        <v>486</v>
      </c>
      <c r="G235" s="42">
        <f t="shared" si="93"/>
        <v>0.32705248990578734</v>
      </c>
      <c r="H235" s="46">
        <f>H49+H204</f>
        <v>505</v>
      </c>
      <c r="I235" s="25">
        <f t="shared" si="94"/>
        <v>0.33983849259757737</v>
      </c>
      <c r="J235" s="46">
        <f>J49+J204</f>
        <v>348</v>
      </c>
      <c r="K235" s="42">
        <f t="shared" si="95"/>
        <v>0.23418573351278602</v>
      </c>
      <c r="L235" s="46">
        <f>L49+L204</f>
        <v>147</v>
      </c>
      <c r="M235" s="25">
        <f t="shared" si="96"/>
        <v>0.09892328398384927</v>
      </c>
      <c r="N235" s="46">
        <f>N49+N204</f>
        <v>4</v>
      </c>
      <c r="O235" s="42">
        <f t="shared" si="97"/>
        <v>0.0026917900403768506</v>
      </c>
      <c r="P235" s="35">
        <f t="shared" si="98"/>
        <v>1471</v>
      </c>
      <c r="Q235" s="42">
        <f t="shared" si="99"/>
        <v>0.9899057873485868</v>
      </c>
      <c r="R235" s="47">
        <f t="shared" si="100"/>
        <v>3.1312247644683713</v>
      </c>
    </row>
    <row r="236" spans="1:18" ht="18" customHeight="1">
      <c r="A236" s="20" t="s">
        <v>32</v>
      </c>
      <c r="B236" s="6" t="s">
        <v>102</v>
      </c>
      <c r="C236" s="44">
        <f>C50+C205</f>
        <v>281</v>
      </c>
      <c r="D236" s="45">
        <f>D50+D205</f>
        <v>4</v>
      </c>
      <c r="E236" s="25">
        <f t="shared" si="92"/>
        <v>0.014234875444839857</v>
      </c>
      <c r="F236" s="46">
        <f>F50+F205</f>
        <v>119</v>
      </c>
      <c r="G236" s="42">
        <f t="shared" si="93"/>
        <v>0.4234875444839858</v>
      </c>
      <c r="H236" s="46">
        <f>H50+H205</f>
        <v>72</v>
      </c>
      <c r="I236" s="25">
        <f t="shared" si="94"/>
        <v>0.25622775800711745</v>
      </c>
      <c r="J236" s="46">
        <f>J50+J205</f>
        <v>49</v>
      </c>
      <c r="K236" s="42">
        <f t="shared" si="95"/>
        <v>0.17437722419928825</v>
      </c>
      <c r="L236" s="46">
        <f>L50+L205</f>
        <v>36</v>
      </c>
      <c r="M236" s="25">
        <f t="shared" si="96"/>
        <v>0.12811387900355872</v>
      </c>
      <c r="N236" s="46">
        <f>N50+N205</f>
        <v>1</v>
      </c>
      <c r="O236" s="42">
        <f t="shared" si="97"/>
        <v>0.0035587188612099642</v>
      </c>
      <c r="P236" s="35">
        <f t="shared" si="98"/>
        <v>277</v>
      </c>
      <c r="Q236" s="42">
        <f t="shared" si="99"/>
        <v>0.9857651245551602</v>
      </c>
      <c r="R236" s="47">
        <f t="shared" si="100"/>
        <v>2.9893238434163703</v>
      </c>
    </row>
    <row r="237" spans="1:18" ht="18" customHeight="1">
      <c r="A237" s="24" t="s">
        <v>34</v>
      </c>
      <c r="B237" s="6" t="s">
        <v>11</v>
      </c>
      <c r="C237" s="44">
        <f>C51+C206</f>
        <v>1201</v>
      </c>
      <c r="D237" s="45">
        <f>D51+D206</f>
        <v>4</v>
      </c>
      <c r="E237" s="25">
        <f t="shared" si="92"/>
        <v>0.0033305578684429643</v>
      </c>
      <c r="F237" s="46">
        <f>F51+F206</f>
        <v>165</v>
      </c>
      <c r="G237" s="42">
        <f t="shared" si="93"/>
        <v>0.13738551207327226</v>
      </c>
      <c r="H237" s="46">
        <f>H51+H206</f>
        <v>273</v>
      </c>
      <c r="I237" s="25">
        <f t="shared" si="94"/>
        <v>0.2273105745212323</v>
      </c>
      <c r="J237" s="46">
        <f>J51+J206</f>
        <v>278</v>
      </c>
      <c r="K237" s="42">
        <f t="shared" si="95"/>
        <v>0.231473771856786</v>
      </c>
      <c r="L237" s="46">
        <f>L51+L206</f>
        <v>454</v>
      </c>
      <c r="M237" s="25">
        <f t="shared" si="96"/>
        <v>0.37801831806827646</v>
      </c>
      <c r="N237" s="46">
        <f>N51+N206</f>
        <v>28</v>
      </c>
      <c r="O237" s="42">
        <f t="shared" si="97"/>
        <v>0.02331390507910075</v>
      </c>
      <c r="P237" s="35">
        <f t="shared" si="98"/>
        <v>1197</v>
      </c>
      <c r="Q237" s="42">
        <f t="shared" si="99"/>
        <v>0.9966694421315571</v>
      </c>
      <c r="R237" s="47">
        <f t="shared" si="100"/>
        <v>3.915903413821815</v>
      </c>
    </row>
    <row r="238" spans="1:18" ht="18" customHeight="1">
      <c r="A238" s="20" t="s">
        <v>56</v>
      </c>
      <c r="B238" s="6" t="s">
        <v>103</v>
      </c>
      <c r="C238" s="44">
        <f>C52+C207</f>
        <v>82</v>
      </c>
      <c r="D238" s="45">
        <f>D52+D207</f>
        <v>0</v>
      </c>
      <c r="E238" s="25">
        <f t="shared" si="92"/>
        <v>0</v>
      </c>
      <c r="F238" s="46">
        <f>F52+F207</f>
        <v>12</v>
      </c>
      <c r="G238" s="42">
        <f t="shared" si="93"/>
        <v>0.14634146341463414</v>
      </c>
      <c r="H238" s="46">
        <f>H52+H207</f>
        <v>25</v>
      </c>
      <c r="I238" s="25">
        <f t="shared" si="94"/>
        <v>0.3048780487804878</v>
      </c>
      <c r="J238" s="46">
        <f>J52+J207</f>
        <v>28</v>
      </c>
      <c r="K238" s="42">
        <f t="shared" si="95"/>
        <v>0.34146341463414637</v>
      </c>
      <c r="L238" s="46">
        <f>L52+L207</f>
        <v>12</v>
      </c>
      <c r="M238" s="25">
        <f t="shared" si="96"/>
        <v>0.14634146341463414</v>
      </c>
      <c r="N238" s="46">
        <f>N52+N207</f>
        <v>5</v>
      </c>
      <c r="O238" s="42">
        <f t="shared" si="97"/>
        <v>0.06097560975609756</v>
      </c>
      <c r="P238" s="35">
        <f t="shared" si="98"/>
        <v>82</v>
      </c>
      <c r="Q238" s="42">
        <f t="shared" si="99"/>
        <v>1</v>
      </c>
      <c r="R238" s="47">
        <f t="shared" si="100"/>
        <v>3.6707317073170733</v>
      </c>
    </row>
    <row r="239" spans="1:18" ht="18" customHeight="1">
      <c r="A239" s="24" t="s">
        <v>105</v>
      </c>
      <c r="B239" s="6" t="s">
        <v>19</v>
      </c>
      <c r="C239" s="44">
        <f>C53+C208</f>
        <v>63</v>
      </c>
      <c r="D239" s="45">
        <f>D53+D208</f>
        <v>0</v>
      </c>
      <c r="E239" s="25">
        <f t="shared" si="92"/>
        <v>0</v>
      </c>
      <c r="F239" s="46">
        <f>F53+F208</f>
        <v>16</v>
      </c>
      <c r="G239" s="42">
        <f t="shared" si="93"/>
        <v>0.25396825396825395</v>
      </c>
      <c r="H239" s="46">
        <f>H53+H208</f>
        <v>13</v>
      </c>
      <c r="I239" s="25">
        <f t="shared" si="94"/>
        <v>0.20634920634920634</v>
      </c>
      <c r="J239" s="46">
        <f>J53+J208</f>
        <v>21</v>
      </c>
      <c r="K239" s="42">
        <f t="shared" si="95"/>
        <v>0.3333333333333333</v>
      </c>
      <c r="L239" s="46">
        <f>L53+L208</f>
        <v>11</v>
      </c>
      <c r="M239" s="25">
        <f t="shared" si="96"/>
        <v>0.1746031746031746</v>
      </c>
      <c r="N239" s="46">
        <f>N53+N208</f>
        <v>2</v>
      </c>
      <c r="O239" s="42">
        <f t="shared" si="97"/>
        <v>0.031746031746031744</v>
      </c>
      <c r="P239" s="35">
        <f t="shared" si="98"/>
        <v>63</v>
      </c>
      <c r="Q239" s="42">
        <f t="shared" si="99"/>
        <v>1</v>
      </c>
      <c r="R239" s="47">
        <f t="shared" si="100"/>
        <v>3.5238095238095237</v>
      </c>
    </row>
    <row r="240" spans="1:18" ht="18" customHeight="1">
      <c r="A240" s="20" t="s">
        <v>106</v>
      </c>
      <c r="B240" s="6" t="s">
        <v>104</v>
      </c>
      <c r="C240" s="44">
        <f>C54+C209</f>
        <v>12</v>
      </c>
      <c r="D240" s="45">
        <f>D54+D209</f>
        <v>1</v>
      </c>
      <c r="E240" s="25">
        <f t="shared" si="92"/>
        <v>0.08333333333333333</v>
      </c>
      <c r="F240" s="46">
        <f>F54+F209</f>
        <v>4</v>
      </c>
      <c r="G240" s="42">
        <f t="shared" si="93"/>
        <v>0.3333333333333333</v>
      </c>
      <c r="H240" s="46">
        <f>H54+H209</f>
        <v>1</v>
      </c>
      <c r="I240" s="25">
        <f t="shared" si="94"/>
        <v>0.08333333333333333</v>
      </c>
      <c r="J240" s="46">
        <f>J54+J209</f>
        <v>2</v>
      </c>
      <c r="K240" s="42">
        <f t="shared" si="95"/>
        <v>0.16666666666666666</v>
      </c>
      <c r="L240" s="46">
        <f>L54+L209</f>
        <v>3</v>
      </c>
      <c r="M240" s="25">
        <f t="shared" si="96"/>
        <v>0.25</v>
      </c>
      <c r="N240" s="46">
        <f>N54+N209</f>
        <v>1</v>
      </c>
      <c r="O240" s="42">
        <f t="shared" si="97"/>
        <v>0.08333333333333333</v>
      </c>
      <c r="P240" s="35">
        <f t="shared" si="98"/>
        <v>11</v>
      </c>
      <c r="Q240" s="42">
        <f t="shared" si="99"/>
        <v>0.9166666666666666</v>
      </c>
      <c r="R240" s="47">
        <f t="shared" si="100"/>
        <v>3.4166666666666665</v>
      </c>
    </row>
    <row r="241" spans="1:18" ht="18" customHeight="1">
      <c r="A241" s="24" t="s">
        <v>127</v>
      </c>
      <c r="B241" s="6" t="s">
        <v>122</v>
      </c>
      <c r="C241" s="44">
        <f>C55+C210</f>
        <v>788</v>
      </c>
      <c r="D241" s="45">
        <f>D55+D210</f>
        <v>10</v>
      </c>
      <c r="E241" s="25">
        <f t="shared" si="92"/>
        <v>0.012690355329949238</v>
      </c>
      <c r="F241" s="46">
        <f>F55+F210</f>
        <v>183</v>
      </c>
      <c r="G241" s="42">
        <f t="shared" si="93"/>
        <v>0.23223350253807107</v>
      </c>
      <c r="H241" s="46">
        <f>H55+H210</f>
        <v>253</v>
      </c>
      <c r="I241" s="25">
        <f t="shared" si="94"/>
        <v>0.3210659898477157</v>
      </c>
      <c r="J241" s="46">
        <f>J55+J210</f>
        <v>218</v>
      </c>
      <c r="K241" s="42">
        <f t="shared" si="95"/>
        <v>0.2766497461928934</v>
      </c>
      <c r="L241" s="46">
        <f>L55+L210</f>
        <v>108</v>
      </c>
      <c r="M241" s="25">
        <f t="shared" si="96"/>
        <v>0.13705583756345177</v>
      </c>
      <c r="N241" s="46">
        <f>N55+N210</f>
        <v>16</v>
      </c>
      <c r="O241" s="42">
        <f t="shared" si="97"/>
        <v>0.02030456852791878</v>
      </c>
      <c r="P241" s="35">
        <f t="shared" si="98"/>
        <v>778</v>
      </c>
      <c r="Q241" s="42">
        <f t="shared" si="99"/>
        <v>0.9873096446700508</v>
      </c>
      <c r="R241" s="47">
        <f t="shared" si="100"/>
        <v>3.3540609137055837</v>
      </c>
    </row>
    <row r="242" spans="1:18" ht="18" customHeight="1">
      <c r="A242" s="20" t="s">
        <v>128</v>
      </c>
      <c r="B242" s="6" t="s">
        <v>107</v>
      </c>
      <c r="C242" s="44">
        <f>C56+C211</f>
        <v>0</v>
      </c>
      <c r="D242" s="45">
        <f>D56+D211</f>
        <v>0</v>
      </c>
      <c r="E242" s="25" t="e">
        <f t="shared" si="92"/>
        <v>#DIV/0!</v>
      </c>
      <c r="F242" s="46">
        <f>F56+F211</f>
        <v>0</v>
      </c>
      <c r="G242" s="42" t="e">
        <f t="shared" si="93"/>
        <v>#DIV/0!</v>
      </c>
      <c r="H242" s="46">
        <f>H56+H211</f>
        <v>0</v>
      </c>
      <c r="I242" s="25" t="e">
        <f t="shared" si="94"/>
        <v>#DIV/0!</v>
      </c>
      <c r="J242" s="46">
        <f>J56+J211</f>
        <v>0</v>
      </c>
      <c r="K242" s="42" t="e">
        <f t="shared" si="95"/>
        <v>#DIV/0!</v>
      </c>
      <c r="L242" s="46">
        <f>L56+L211</f>
        <v>0</v>
      </c>
      <c r="M242" s="25" t="e">
        <f t="shared" si="96"/>
        <v>#DIV/0!</v>
      </c>
      <c r="N242" s="46">
        <f>N56+N211</f>
        <v>0</v>
      </c>
      <c r="O242" s="42" t="e">
        <f t="shared" si="97"/>
        <v>#DIV/0!</v>
      </c>
      <c r="P242" s="35">
        <f t="shared" si="98"/>
        <v>0</v>
      </c>
      <c r="Q242" s="42" t="e">
        <f t="shared" si="99"/>
        <v>#DIV/0!</v>
      </c>
      <c r="R242" s="47" t="e">
        <f t="shared" si="100"/>
        <v>#DIV/0!</v>
      </c>
    </row>
    <row r="243" spans="1:18" ht="18" customHeight="1">
      <c r="A243" s="24" t="s">
        <v>129</v>
      </c>
      <c r="B243" s="6" t="s">
        <v>108</v>
      </c>
      <c r="C243" s="44">
        <f>C57+C212</f>
        <v>0</v>
      </c>
      <c r="D243" s="45">
        <f>D57+D212</f>
        <v>0</v>
      </c>
      <c r="E243" s="25" t="e">
        <f t="shared" si="92"/>
        <v>#DIV/0!</v>
      </c>
      <c r="F243" s="46">
        <f>F57+F212</f>
        <v>0</v>
      </c>
      <c r="G243" s="42" t="e">
        <f t="shared" si="93"/>
        <v>#DIV/0!</v>
      </c>
      <c r="H243" s="46">
        <f>H57+H212</f>
        <v>0</v>
      </c>
      <c r="I243" s="25" t="e">
        <f t="shared" si="94"/>
        <v>#DIV/0!</v>
      </c>
      <c r="J243" s="46">
        <f>J57+J212</f>
        <v>0</v>
      </c>
      <c r="K243" s="42" t="e">
        <f t="shared" si="95"/>
        <v>#DIV/0!</v>
      </c>
      <c r="L243" s="46">
        <f>L57+L212</f>
        <v>0</v>
      </c>
      <c r="M243" s="25" t="e">
        <f t="shared" si="96"/>
        <v>#DIV/0!</v>
      </c>
      <c r="N243" s="46">
        <f>N57+N212</f>
        <v>0</v>
      </c>
      <c r="O243" s="42" t="e">
        <f t="shared" si="97"/>
        <v>#DIV/0!</v>
      </c>
      <c r="P243" s="35">
        <f t="shared" si="98"/>
        <v>0</v>
      </c>
      <c r="Q243" s="42" t="e">
        <f t="shared" si="99"/>
        <v>#DIV/0!</v>
      </c>
      <c r="R243" s="47" t="e">
        <f t="shared" si="100"/>
        <v>#DIV/0!</v>
      </c>
    </row>
    <row r="244" spans="1:18" ht="18" customHeight="1">
      <c r="A244" s="20" t="s">
        <v>130</v>
      </c>
      <c r="B244" s="6" t="s">
        <v>123</v>
      </c>
      <c r="C244" s="44">
        <f>C58+C213</f>
        <v>0</v>
      </c>
      <c r="D244" s="45">
        <f>D58+D213</f>
        <v>0</v>
      </c>
      <c r="E244" s="25" t="e">
        <f t="shared" si="92"/>
        <v>#DIV/0!</v>
      </c>
      <c r="F244" s="46">
        <f>F58+F213</f>
        <v>0</v>
      </c>
      <c r="G244" s="42" t="e">
        <f t="shared" si="93"/>
        <v>#DIV/0!</v>
      </c>
      <c r="H244" s="46">
        <f>H58+H213</f>
        <v>0</v>
      </c>
      <c r="I244" s="25" t="e">
        <f t="shared" si="94"/>
        <v>#DIV/0!</v>
      </c>
      <c r="J244" s="46">
        <f>J58+J213</f>
        <v>0</v>
      </c>
      <c r="K244" s="42" t="e">
        <f t="shared" si="95"/>
        <v>#DIV/0!</v>
      </c>
      <c r="L244" s="46">
        <f>L58+L213</f>
        <v>0</v>
      </c>
      <c r="M244" s="25" t="e">
        <f t="shared" si="96"/>
        <v>#DIV/0!</v>
      </c>
      <c r="N244" s="46">
        <f>N58+N213</f>
        <v>0</v>
      </c>
      <c r="O244" s="42" t="e">
        <f t="shared" si="97"/>
        <v>#DIV/0!</v>
      </c>
      <c r="P244" s="35">
        <f t="shared" si="98"/>
        <v>0</v>
      </c>
      <c r="Q244" s="42" t="e">
        <f t="shared" si="99"/>
        <v>#DIV/0!</v>
      </c>
      <c r="R244" s="47" t="e">
        <f t="shared" si="100"/>
        <v>#DIV/0!</v>
      </c>
    </row>
    <row r="245" spans="1:18" ht="18" customHeight="1">
      <c r="A245" s="24" t="s">
        <v>131</v>
      </c>
      <c r="B245" s="6" t="s">
        <v>124</v>
      </c>
      <c r="C245" s="44">
        <f>C59+C214</f>
        <v>0</v>
      </c>
      <c r="D245" s="45">
        <f>D59+D214</f>
        <v>0</v>
      </c>
      <c r="E245" s="25" t="e">
        <f t="shared" si="92"/>
        <v>#DIV/0!</v>
      </c>
      <c r="F245" s="46">
        <f>F59+F214</f>
        <v>0</v>
      </c>
      <c r="G245" s="42" t="e">
        <f t="shared" si="93"/>
        <v>#DIV/0!</v>
      </c>
      <c r="H245" s="46">
        <f>H59+H214</f>
        <v>0</v>
      </c>
      <c r="I245" s="25" t="e">
        <f t="shared" si="94"/>
        <v>#DIV/0!</v>
      </c>
      <c r="J245" s="46">
        <f>J59+J214</f>
        <v>0</v>
      </c>
      <c r="K245" s="42" t="e">
        <f t="shared" si="95"/>
        <v>#DIV/0!</v>
      </c>
      <c r="L245" s="46">
        <f>L59+L214</f>
        <v>0</v>
      </c>
      <c r="M245" s="25" t="e">
        <f t="shared" si="96"/>
        <v>#DIV/0!</v>
      </c>
      <c r="N245" s="46">
        <f>N59+N214</f>
        <v>0</v>
      </c>
      <c r="O245" s="42" t="e">
        <f t="shared" si="97"/>
        <v>#DIV/0!</v>
      </c>
      <c r="P245" s="35">
        <f t="shared" si="98"/>
        <v>0</v>
      </c>
      <c r="Q245" s="42" t="e">
        <f t="shared" si="99"/>
        <v>#DIV/0!</v>
      </c>
      <c r="R245" s="47" t="e">
        <f t="shared" si="100"/>
        <v>#DIV/0!</v>
      </c>
    </row>
    <row r="246" spans="1:18" ht="18" customHeight="1">
      <c r="A246" s="20" t="s">
        <v>132</v>
      </c>
      <c r="B246" s="6" t="s">
        <v>125</v>
      </c>
      <c r="C246" s="44">
        <f>C60+C215</f>
        <v>0</v>
      </c>
      <c r="D246" s="45">
        <f>D60+D215</f>
        <v>0</v>
      </c>
      <c r="E246" s="25" t="e">
        <f t="shared" si="92"/>
        <v>#DIV/0!</v>
      </c>
      <c r="F246" s="46">
        <f>F60+F215</f>
        <v>0</v>
      </c>
      <c r="G246" s="42" t="e">
        <f t="shared" si="93"/>
        <v>#DIV/0!</v>
      </c>
      <c r="H246" s="46">
        <f>H60+H215</f>
        <v>0</v>
      </c>
      <c r="I246" s="25" t="e">
        <f t="shared" si="94"/>
        <v>#DIV/0!</v>
      </c>
      <c r="J246" s="46">
        <f>J60+J215</f>
        <v>0</v>
      </c>
      <c r="K246" s="42" t="e">
        <f t="shared" si="95"/>
        <v>#DIV/0!</v>
      </c>
      <c r="L246" s="46">
        <f>L60+L215</f>
        <v>0</v>
      </c>
      <c r="M246" s="25" t="e">
        <f t="shared" si="96"/>
        <v>#DIV/0!</v>
      </c>
      <c r="N246" s="46">
        <f>N60+N215</f>
        <v>0</v>
      </c>
      <c r="O246" s="42" t="e">
        <f t="shared" si="97"/>
        <v>#DIV/0!</v>
      </c>
      <c r="P246" s="35">
        <f t="shared" si="98"/>
        <v>0</v>
      </c>
      <c r="Q246" s="42" t="e">
        <f t="shared" si="99"/>
        <v>#DIV/0!</v>
      </c>
      <c r="R246" s="47" t="e">
        <f t="shared" si="100"/>
        <v>#DIV/0!</v>
      </c>
    </row>
    <row r="247" spans="1:18" ht="18" customHeight="1" thickBot="1">
      <c r="A247" s="24" t="s">
        <v>133</v>
      </c>
      <c r="B247" s="6" t="s">
        <v>126</v>
      </c>
      <c r="C247" s="48">
        <f>C61+C216</f>
        <v>0</v>
      </c>
      <c r="D247" s="49">
        <f>D61+D216</f>
        <v>0</v>
      </c>
      <c r="E247" s="25" t="e">
        <f t="shared" si="92"/>
        <v>#DIV/0!</v>
      </c>
      <c r="F247" s="50">
        <f>F61+F216</f>
        <v>0</v>
      </c>
      <c r="G247" s="42" t="e">
        <f t="shared" si="93"/>
        <v>#DIV/0!</v>
      </c>
      <c r="H247" s="50">
        <f>H61+H216</f>
        <v>0</v>
      </c>
      <c r="I247" s="25" t="e">
        <f t="shared" si="94"/>
        <v>#DIV/0!</v>
      </c>
      <c r="J247" s="50">
        <f>J61+J216</f>
        <v>0</v>
      </c>
      <c r="K247" s="42" t="e">
        <f t="shared" si="95"/>
        <v>#DIV/0!</v>
      </c>
      <c r="L247" s="50">
        <f>L61+L216</f>
        <v>0</v>
      </c>
      <c r="M247" s="25" t="e">
        <f t="shared" si="96"/>
        <v>#DIV/0!</v>
      </c>
      <c r="N247" s="50">
        <f>N61+N216</f>
        <v>0</v>
      </c>
      <c r="O247" s="42" t="e">
        <f t="shared" si="97"/>
        <v>#DIV/0!</v>
      </c>
      <c r="P247" s="35">
        <f t="shared" si="98"/>
        <v>0</v>
      </c>
      <c r="Q247" s="42" t="e">
        <f t="shared" si="99"/>
        <v>#DIV/0!</v>
      </c>
      <c r="R247" s="47" t="e">
        <f t="shared" si="100"/>
        <v>#DIV/0!</v>
      </c>
    </row>
    <row r="248" spans="1:18" ht="23.25" customHeight="1" thickBot="1">
      <c r="A248" s="281" t="s">
        <v>35</v>
      </c>
      <c r="B248" s="282"/>
      <c r="C248" s="31">
        <f>SUM(C223:C247)</f>
        <v>10121</v>
      </c>
      <c r="D248" s="32">
        <f>SUM(D223:D247)</f>
        <v>126</v>
      </c>
      <c r="E248" s="28">
        <f>D248/C248</f>
        <v>0.012449362711194546</v>
      </c>
      <c r="F248" s="33">
        <f>SUM(F223:F247)</f>
        <v>2668</v>
      </c>
      <c r="G248" s="29">
        <f>F248/C248</f>
        <v>0.2636103151862464</v>
      </c>
      <c r="H248" s="33">
        <f>SUM(H223:H247)</f>
        <v>3054</v>
      </c>
      <c r="I248" s="28">
        <f>H248/C248</f>
        <v>0.301748839047525</v>
      </c>
      <c r="J248" s="33">
        <f>SUM(J223:J247)</f>
        <v>2370</v>
      </c>
      <c r="K248" s="29">
        <f>J248/C248</f>
        <v>0.2341665843296117</v>
      </c>
      <c r="L248" s="33">
        <f>SUM(L223:L247)</f>
        <v>1784</v>
      </c>
      <c r="M248" s="28">
        <f>L248/C248</f>
        <v>0.17626716727596087</v>
      </c>
      <c r="N248" s="33">
        <f>SUM(N223:N247)</f>
        <v>141</v>
      </c>
      <c r="O248" s="29">
        <f>N248/C248</f>
        <v>0.013931429700622468</v>
      </c>
      <c r="P248" s="34">
        <f>SUM(P223:P247)</f>
        <v>9995</v>
      </c>
      <c r="Q248" s="29">
        <f>P248/C248</f>
        <v>0.9875506372888054</v>
      </c>
      <c r="R248" s="30">
        <f>(D248*1+F248*2+H248*3+J248*4+L248*5+N248*6)/C248</f>
        <v>3.3465072621282483</v>
      </c>
    </row>
    <row r="249" spans="2:18" ht="12" customHeight="1">
      <c r="B249" s="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2:18" ht="24" customHeight="1">
      <c r="B250" s="10" t="s">
        <v>63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2:18" ht="35.25" customHeight="1" thickBot="1">
      <c r="B251" s="10" t="s">
        <v>85</v>
      </c>
      <c r="C251" s="9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5" customHeight="1">
      <c r="A252" s="260" t="s">
        <v>0</v>
      </c>
      <c r="B252" s="260" t="s">
        <v>1</v>
      </c>
      <c r="C252" s="260" t="s">
        <v>121</v>
      </c>
      <c r="D252" s="279" t="s">
        <v>49</v>
      </c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80"/>
      <c r="P252" s="274" t="s">
        <v>7</v>
      </c>
      <c r="Q252" s="276" t="s">
        <v>47</v>
      </c>
      <c r="R252" s="260" t="s">
        <v>48</v>
      </c>
    </row>
    <row r="253" spans="1:18" ht="24" customHeight="1" thickBot="1">
      <c r="A253" s="273"/>
      <c r="B253" s="273"/>
      <c r="C253" s="278"/>
      <c r="D253" s="14" t="s">
        <v>2</v>
      </c>
      <c r="E253" s="15" t="s">
        <v>47</v>
      </c>
      <c r="F253" s="15" t="s">
        <v>119</v>
      </c>
      <c r="G253" s="16" t="s">
        <v>47</v>
      </c>
      <c r="H253" s="15" t="s">
        <v>3</v>
      </c>
      <c r="I253" s="15" t="s">
        <v>47</v>
      </c>
      <c r="J253" s="15" t="s">
        <v>4</v>
      </c>
      <c r="K253" s="16" t="s">
        <v>47</v>
      </c>
      <c r="L253" s="15" t="s">
        <v>5</v>
      </c>
      <c r="M253" s="15" t="s">
        <v>47</v>
      </c>
      <c r="N253" s="15" t="s">
        <v>6</v>
      </c>
      <c r="O253" s="16" t="s">
        <v>47</v>
      </c>
      <c r="P253" s="275"/>
      <c r="Q253" s="277"/>
      <c r="R253" s="273"/>
    </row>
    <row r="254" spans="1:18" ht="18" customHeight="1">
      <c r="A254" s="23" t="s">
        <v>8</v>
      </c>
      <c r="B254" s="7" t="s">
        <v>9</v>
      </c>
      <c r="C254" s="38">
        <f>SUM(D254,F254,H254,J254,L254,N254)</f>
        <v>1779</v>
      </c>
      <c r="D254" s="69">
        <v>68</v>
      </c>
      <c r="E254" s="25">
        <f aca="true" t="shared" si="101" ref="E254:E279">D254/C254</f>
        <v>0.03822372119168072</v>
      </c>
      <c r="F254" s="70">
        <v>638</v>
      </c>
      <c r="G254" s="42">
        <f aca="true" t="shared" si="102" ref="G254:G279">F254/C254</f>
        <v>0.35862844294547497</v>
      </c>
      <c r="H254" s="70">
        <v>568</v>
      </c>
      <c r="I254" s="25">
        <f aca="true" t="shared" si="103" ref="I254:I279">H254/C254</f>
        <v>0.3192804946599213</v>
      </c>
      <c r="J254" s="70">
        <v>331</v>
      </c>
      <c r="K254" s="42">
        <f aca="true" t="shared" si="104" ref="K254:K279">J254/C254</f>
        <v>0.18605958403597528</v>
      </c>
      <c r="L254" s="70">
        <v>170</v>
      </c>
      <c r="M254" s="25">
        <f aca="true" t="shared" si="105" ref="M254:M279">L254/C254</f>
        <v>0.0955593029792018</v>
      </c>
      <c r="N254" s="70">
        <v>4</v>
      </c>
      <c r="O254" s="42">
        <f aca="true" t="shared" si="106" ref="O254:O279">N254/C254</f>
        <v>0.0022484541877459247</v>
      </c>
      <c r="P254" s="35">
        <f aca="true" t="shared" si="107" ref="P254:P278">C254-D254</f>
        <v>1711</v>
      </c>
      <c r="Q254" s="42">
        <f aca="true" t="shared" si="108" ref="Q254:Q279">P254/C254</f>
        <v>0.9617762788083193</v>
      </c>
      <c r="R254" s="43">
        <f aca="true" t="shared" si="109" ref="R254:R279">(D254*1+F254*2+H254*3+J254*4+L254*5+N254*6)/C254</f>
        <v>2.94884766722878</v>
      </c>
    </row>
    <row r="255" spans="1:18" ht="24" customHeight="1">
      <c r="A255" s="20" t="s">
        <v>10</v>
      </c>
      <c r="B255" s="17" t="s">
        <v>55</v>
      </c>
      <c r="C255" s="38">
        <f aca="true" t="shared" si="110" ref="C255:C278">SUM(D255,F255,H255,J255,L255,N255)</f>
        <v>0</v>
      </c>
      <c r="D255" s="71">
        <v>0</v>
      </c>
      <c r="E255" s="25" t="e">
        <f t="shared" si="101"/>
        <v>#DIV/0!</v>
      </c>
      <c r="F255" s="72">
        <v>0</v>
      </c>
      <c r="G255" s="42" t="e">
        <f t="shared" si="102"/>
        <v>#DIV/0!</v>
      </c>
      <c r="H255" s="72">
        <v>0</v>
      </c>
      <c r="I255" s="25" t="e">
        <f t="shared" si="103"/>
        <v>#DIV/0!</v>
      </c>
      <c r="J255" s="72">
        <v>0</v>
      </c>
      <c r="K255" s="42" t="e">
        <f t="shared" si="104"/>
        <v>#DIV/0!</v>
      </c>
      <c r="L255" s="72">
        <v>0</v>
      </c>
      <c r="M255" s="25" t="e">
        <f t="shared" si="105"/>
        <v>#DIV/0!</v>
      </c>
      <c r="N255" s="72">
        <v>0</v>
      </c>
      <c r="O255" s="42" t="e">
        <f t="shared" si="106"/>
        <v>#DIV/0!</v>
      </c>
      <c r="P255" s="35">
        <f t="shared" si="107"/>
        <v>0</v>
      </c>
      <c r="Q255" s="42" t="e">
        <f t="shared" si="108"/>
        <v>#DIV/0!</v>
      </c>
      <c r="R255" s="47" t="e">
        <f t="shared" si="109"/>
        <v>#DIV/0!</v>
      </c>
    </row>
    <row r="256" spans="1:18" ht="18" customHeight="1">
      <c r="A256" s="24" t="s">
        <v>12</v>
      </c>
      <c r="B256" s="6" t="s">
        <v>21</v>
      </c>
      <c r="C256" s="38">
        <f t="shared" si="110"/>
        <v>395</v>
      </c>
      <c r="D256" s="73">
        <v>2</v>
      </c>
      <c r="E256" s="25">
        <f t="shared" si="101"/>
        <v>0.005063291139240506</v>
      </c>
      <c r="F256" s="74">
        <v>109</v>
      </c>
      <c r="G256" s="26">
        <f t="shared" si="102"/>
        <v>0.2759493670886076</v>
      </c>
      <c r="H256" s="74">
        <v>123</v>
      </c>
      <c r="I256" s="26">
        <f t="shared" si="103"/>
        <v>0.31139240506329113</v>
      </c>
      <c r="J256" s="74">
        <v>105</v>
      </c>
      <c r="K256" s="26">
        <f t="shared" si="104"/>
        <v>0.26582278481012656</v>
      </c>
      <c r="L256" s="74">
        <v>52</v>
      </c>
      <c r="M256" s="26">
        <f t="shared" si="105"/>
        <v>0.13164556962025317</v>
      </c>
      <c r="N256" s="74">
        <v>4</v>
      </c>
      <c r="O256" s="58">
        <f t="shared" si="106"/>
        <v>0.010126582278481013</v>
      </c>
      <c r="P256" s="36">
        <f t="shared" si="107"/>
        <v>393</v>
      </c>
      <c r="Q256" s="59">
        <f t="shared" si="108"/>
        <v>0.9949367088607595</v>
      </c>
      <c r="R256" s="47">
        <f t="shared" si="109"/>
        <v>3.2734177215189875</v>
      </c>
    </row>
    <row r="257" spans="1:18" ht="18" customHeight="1">
      <c r="A257" s="20" t="s">
        <v>14</v>
      </c>
      <c r="B257" s="6" t="s">
        <v>27</v>
      </c>
      <c r="C257" s="38">
        <f t="shared" si="110"/>
        <v>2</v>
      </c>
      <c r="D257" s="71">
        <v>0</v>
      </c>
      <c r="E257" s="27">
        <f t="shared" si="101"/>
        <v>0</v>
      </c>
      <c r="F257" s="72">
        <v>0</v>
      </c>
      <c r="G257" s="26">
        <f t="shared" si="102"/>
        <v>0</v>
      </c>
      <c r="H257" s="72">
        <v>0</v>
      </c>
      <c r="I257" s="26">
        <f t="shared" si="103"/>
        <v>0</v>
      </c>
      <c r="J257" s="72">
        <v>0</v>
      </c>
      <c r="K257" s="26">
        <f t="shared" si="104"/>
        <v>0</v>
      </c>
      <c r="L257" s="72">
        <v>2</v>
      </c>
      <c r="M257" s="26">
        <f t="shared" si="105"/>
        <v>1</v>
      </c>
      <c r="N257" s="72">
        <v>0</v>
      </c>
      <c r="O257" s="59">
        <f t="shared" si="106"/>
        <v>0</v>
      </c>
      <c r="P257" s="36">
        <f t="shared" si="107"/>
        <v>2</v>
      </c>
      <c r="Q257" s="57">
        <f t="shared" si="108"/>
        <v>1</v>
      </c>
      <c r="R257" s="47">
        <f t="shared" si="109"/>
        <v>5</v>
      </c>
    </row>
    <row r="258" spans="1:18" ht="18" customHeight="1">
      <c r="A258" s="24" t="s">
        <v>15</v>
      </c>
      <c r="B258" s="17" t="s">
        <v>117</v>
      </c>
      <c r="C258" s="38">
        <f t="shared" si="110"/>
        <v>0</v>
      </c>
      <c r="D258" s="73">
        <v>0</v>
      </c>
      <c r="E258" s="26" t="e">
        <f t="shared" si="101"/>
        <v>#DIV/0!</v>
      </c>
      <c r="F258" s="74">
        <v>0</v>
      </c>
      <c r="G258" s="26" t="e">
        <f t="shared" si="102"/>
        <v>#DIV/0!</v>
      </c>
      <c r="H258" s="74">
        <v>0</v>
      </c>
      <c r="I258" s="26" t="e">
        <f t="shared" si="103"/>
        <v>#DIV/0!</v>
      </c>
      <c r="J258" s="74">
        <v>0</v>
      </c>
      <c r="K258" s="26" t="e">
        <f t="shared" si="104"/>
        <v>#DIV/0!</v>
      </c>
      <c r="L258" s="74">
        <v>0</v>
      </c>
      <c r="M258" s="26" t="e">
        <f t="shared" si="105"/>
        <v>#DIV/0!</v>
      </c>
      <c r="N258" s="74">
        <v>0</v>
      </c>
      <c r="O258" s="60" t="e">
        <f t="shared" si="106"/>
        <v>#DIV/0!</v>
      </c>
      <c r="P258" s="36">
        <f t="shared" si="107"/>
        <v>0</v>
      </c>
      <c r="Q258" s="59" t="e">
        <f t="shared" si="108"/>
        <v>#DIV/0!</v>
      </c>
      <c r="R258" s="47" t="e">
        <f t="shared" si="109"/>
        <v>#DIV/0!</v>
      </c>
    </row>
    <row r="259" spans="1:18" ht="18" customHeight="1">
      <c r="A259" s="20" t="s">
        <v>17</v>
      </c>
      <c r="B259" s="6" t="s">
        <v>29</v>
      </c>
      <c r="C259" s="38">
        <f t="shared" si="110"/>
        <v>1</v>
      </c>
      <c r="D259" s="71">
        <v>0</v>
      </c>
      <c r="E259" s="27">
        <f t="shared" si="101"/>
        <v>0</v>
      </c>
      <c r="F259" s="72">
        <v>0</v>
      </c>
      <c r="G259" s="26">
        <f t="shared" si="102"/>
        <v>0</v>
      </c>
      <c r="H259" s="72">
        <v>0</v>
      </c>
      <c r="I259" s="26">
        <f t="shared" si="103"/>
        <v>0</v>
      </c>
      <c r="J259" s="72">
        <v>0</v>
      </c>
      <c r="K259" s="26">
        <f t="shared" si="104"/>
        <v>0</v>
      </c>
      <c r="L259" s="72">
        <v>0</v>
      </c>
      <c r="M259" s="26">
        <f t="shared" si="105"/>
        <v>0</v>
      </c>
      <c r="N259" s="72">
        <v>1</v>
      </c>
      <c r="O259" s="59">
        <f t="shared" si="106"/>
        <v>1</v>
      </c>
      <c r="P259" s="36">
        <f t="shared" si="107"/>
        <v>1</v>
      </c>
      <c r="Q259" s="57">
        <f t="shared" si="108"/>
        <v>1</v>
      </c>
      <c r="R259" s="47">
        <f t="shared" si="109"/>
        <v>6</v>
      </c>
    </row>
    <row r="260" spans="1:18" ht="18" customHeight="1">
      <c r="A260" s="24" t="s">
        <v>18</v>
      </c>
      <c r="B260" s="6" t="s">
        <v>31</v>
      </c>
      <c r="C260" s="38">
        <f t="shared" si="110"/>
        <v>0</v>
      </c>
      <c r="D260" s="73">
        <v>0</v>
      </c>
      <c r="E260" s="26" t="e">
        <f t="shared" si="101"/>
        <v>#DIV/0!</v>
      </c>
      <c r="F260" s="74">
        <v>0</v>
      </c>
      <c r="G260" s="26" t="e">
        <f t="shared" si="102"/>
        <v>#DIV/0!</v>
      </c>
      <c r="H260" s="74">
        <v>0</v>
      </c>
      <c r="I260" s="26" t="e">
        <f t="shared" si="103"/>
        <v>#DIV/0!</v>
      </c>
      <c r="J260" s="74">
        <v>0</v>
      </c>
      <c r="K260" s="26" t="e">
        <f t="shared" si="104"/>
        <v>#DIV/0!</v>
      </c>
      <c r="L260" s="74">
        <v>0</v>
      </c>
      <c r="M260" s="26" t="e">
        <f t="shared" si="105"/>
        <v>#DIV/0!</v>
      </c>
      <c r="N260" s="74">
        <v>0</v>
      </c>
      <c r="O260" s="60" t="e">
        <f t="shared" si="106"/>
        <v>#DIV/0!</v>
      </c>
      <c r="P260" s="36">
        <f t="shared" si="107"/>
        <v>0</v>
      </c>
      <c r="Q260" s="59" t="e">
        <f t="shared" si="108"/>
        <v>#DIV/0!</v>
      </c>
      <c r="R260" s="47" t="e">
        <f t="shared" si="109"/>
        <v>#DIV/0!</v>
      </c>
    </row>
    <row r="261" spans="1:18" ht="18" customHeight="1">
      <c r="A261" s="20" t="s">
        <v>20</v>
      </c>
      <c r="B261" s="6" t="s">
        <v>23</v>
      </c>
      <c r="C261" s="38">
        <f t="shared" si="110"/>
        <v>31</v>
      </c>
      <c r="D261" s="71">
        <v>0</v>
      </c>
      <c r="E261" s="26">
        <f t="shared" si="101"/>
        <v>0</v>
      </c>
      <c r="F261" s="72">
        <v>9</v>
      </c>
      <c r="G261" s="26">
        <f t="shared" si="102"/>
        <v>0.2903225806451613</v>
      </c>
      <c r="H261" s="72">
        <v>5</v>
      </c>
      <c r="I261" s="26">
        <f t="shared" si="103"/>
        <v>0.16129032258064516</v>
      </c>
      <c r="J261" s="72">
        <v>8</v>
      </c>
      <c r="K261" s="26">
        <f t="shared" si="104"/>
        <v>0.25806451612903225</v>
      </c>
      <c r="L261" s="72">
        <v>9</v>
      </c>
      <c r="M261" s="26">
        <f t="shared" si="105"/>
        <v>0.2903225806451613</v>
      </c>
      <c r="N261" s="72">
        <v>0</v>
      </c>
      <c r="O261" s="59">
        <f t="shared" si="106"/>
        <v>0</v>
      </c>
      <c r="P261" s="36">
        <f t="shared" si="107"/>
        <v>31</v>
      </c>
      <c r="Q261" s="57">
        <f t="shared" si="108"/>
        <v>1</v>
      </c>
      <c r="R261" s="47">
        <f t="shared" si="109"/>
        <v>3.5483870967741935</v>
      </c>
    </row>
    <row r="262" spans="1:18" ht="18" customHeight="1">
      <c r="A262" s="24" t="s">
        <v>22</v>
      </c>
      <c r="B262" s="6" t="s">
        <v>25</v>
      </c>
      <c r="C262" s="38">
        <f t="shared" si="110"/>
        <v>638</v>
      </c>
      <c r="D262" s="73">
        <v>15</v>
      </c>
      <c r="E262" s="26">
        <f t="shared" si="101"/>
        <v>0.023510971786833857</v>
      </c>
      <c r="F262" s="74">
        <v>174</v>
      </c>
      <c r="G262" s="26">
        <f t="shared" si="102"/>
        <v>0.2727272727272727</v>
      </c>
      <c r="H262" s="74">
        <v>179</v>
      </c>
      <c r="I262" s="26">
        <f t="shared" si="103"/>
        <v>0.28056426332288403</v>
      </c>
      <c r="J262" s="74">
        <v>176</v>
      </c>
      <c r="K262" s="26">
        <f t="shared" si="104"/>
        <v>0.27586206896551724</v>
      </c>
      <c r="L262" s="74">
        <v>94</v>
      </c>
      <c r="M262" s="26">
        <f t="shared" si="105"/>
        <v>0.14733542319749215</v>
      </c>
      <c r="N262" s="74">
        <v>0</v>
      </c>
      <c r="O262" s="60">
        <f t="shared" si="106"/>
        <v>0</v>
      </c>
      <c r="P262" s="36">
        <f t="shared" si="107"/>
        <v>623</v>
      </c>
      <c r="Q262" s="59">
        <f t="shared" si="108"/>
        <v>0.9764890282131662</v>
      </c>
      <c r="R262" s="47">
        <f t="shared" si="109"/>
        <v>3.250783699059561</v>
      </c>
    </row>
    <row r="263" spans="1:18" ht="18" customHeight="1">
      <c r="A263" s="20" t="s">
        <v>24</v>
      </c>
      <c r="B263" s="6" t="s">
        <v>118</v>
      </c>
      <c r="C263" s="38">
        <f t="shared" si="110"/>
        <v>0</v>
      </c>
      <c r="D263" s="73">
        <v>0</v>
      </c>
      <c r="E263" s="26" t="e">
        <f t="shared" si="101"/>
        <v>#DIV/0!</v>
      </c>
      <c r="F263" s="72">
        <v>0</v>
      </c>
      <c r="G263" s="26" t="e">
        <f t="shared" si="102"/>
        <v>#DIV/0!</v>
      </c>
      <c r="H263" s="72">
        <v>0</v>
      </c>
      <c r="I263" s="26" t="e">
        <f t="shared" si="103"/>
        <v>#DIV/0!</v>
      </c>
      <c r="J263" s="72">
        <v>0</v>
      </c>
      <c r="K263" s="26" t="e">
        <f t="shared" si="104"/>
        <v>#DIV/0!</v>
      </c>
      <c r="L263" s="72">
        <v>0</v>
      </c>
      <c r="M263" s="26" t="e">
        <f t="shared" si="105"/>
        <v>#DIV/0!</v>
      </c>
      <c r="N263" s="72">
        <v>0</v>
      </c>
      <c r="O263" s="59" t="e">
        <f t="shared" si="106"/>
        <v>#DIV/0!</v>
      </c>
      <c r="P263" s="36">
        <f t="shared" si="107"/>
        <v>0</v>
      </c>
      <c r="Q263" s="57" t="e">
        <f t="shared" si="108"/>
        <v>#DIV/0!</v>
      </c>
      <c r="R263" s="47" t="e">
        <f t="shared" si="109"/>
        <v>#DIV/0!</v>
      </c>
    </row>
    <row r="264" spans="1:18" ht="18" customHeight="1">
      <c r="A264" s="24" t="s">
        <v>26</v>
      </c>
      <c r="B264" s="6" t="s">
        <v>33</v>
      </c>
      <c r="C264" s="38">
        <f t="shared" si="110"/>
        <v>1</v>
      </c>
      <c r="D264" s="73">
        <v>0</v>
      </c>
      <c r="E264" s="26">
        <f t="shared" si="101"/>
        <v>0</v>
      </c>
      <c r="F264" s="74">
        <v>0</v>
      </c>
      <c r="G264" s="26">
        <f t="shared" si="102"/>
        <v>0</v>
      </c>
      <c r="H264" s="74">
        <v>0</v>
      </c>
      <c r="I264" s="26">
        <f t="shared" si="103"/>
        <v>0</v>
      </c>
      <c r="J264" s="74">
        <v>1</v>
      </c>
      <c r="K264" s="26">
        <f t="shared" si="104"/>
        <v>1</v>
      </c>
      <c r="L264" s="74">
        <v>0</v>
      </c>
      <c r="M264" s="26">
        <f t="shared" si="105"/>
        <v>0</v>
      </c>
      <c r="N264" s="74">
        <v>0</v>
      </c>
      <c r="O264" s="59">
        <f t="shared" si="106"/>
        <v>0</v>
      </c>
      <c r="P264" s="36">
        <f t="shared" si="107"/>
        <v>1</v>
      </c>
      <c r="Q264" s="59">
        <f t="shared" si="108"/>
        <v>1</v>
      </c>
      <c r="R264" s="47">
        <f t="shared" si="109"/>
        <v>4</v>
      </c>
    </row>
    <row r="265" spans="1:18" ht="18" customHeight="1">
      <c r="A265" s="20" t="s">
        <v>28</v>
      </c>
      <c r="B265" s="6" t="s">
        <v>13</v>
      </c>
      <c r="C265" s="38">
        <f t="shared" si="110"/>
        <v>381</v>
      </c>
      <c r="D265" s="73">
        <v>34</v>
      </c>
      <c r="E265" s="26">
        <f t="shared" si="101"/>
        <v>0.08923884514435695</v>
      </c>
      <c r="F265" s="74">
        <v>107</v>
      </c>
      <c r="G265" s="26">
        <f t="shared" si="102"/>
        <v>0.28083989501312334</v>
      </c>
      <c r="H265" s="74">
        <v>118</v>
      </c>
      <c r="I265" s="26">
        <f t="shared" si="103"/>
        <v>0.30971128608923887</v>
      </c>
      <c r="J265" s="74">
        <v>68</v>
      </c>
      <c r="K265" s="26">
        <f t="shared" si="104"/>
        <v>0.1784776902887139</v>
      </c>
      <c r="L265" s="74">
        <v>52</v>
      </c>
      <c r="M265" s="26">
        <f t="shared" si="105"/>
        <v>0.13648293963254593</v>
      </c>
      <c r="N265" s="74">
        <v>2</v>
      </c>
      <c r="O265" s="59">
        <f t="shared" si="106"/>
        <v>0.005249343832020997</v>
      </c>
      <c r="P265" s="36">
        <f t="shared" si="107"/>
        <v>347</v>
      </c>
      <c r="Q265" s="59">
        <f t="shared" si="108"/>
        <v>0.910761154855643</v>
      </c>
      <c r="R265" s="47">
        <f t="shared" si="109"/>
        <v>3.0078740157480315</v>
      </c>
    </row>
    <row r="266" spans="1:18" ht="18" customHeight="1">
      <c r="A266" s="24" t="s">
        <v>30</v>
      </c>
      <c r="B266" s="6" t="s">
        <v>16</v>
      </c>
      <c r="C266" s="38">
        <f t="shared" si="110"/>
        <v>535</v>
      </c>
      <c r="D266" s="73">
        <v>6</v>
      </c>
      <c r="E266" s="26">
        <f t="shared" si="101"/>
        <v>0.011214953271028037</v>
      </c>
      <c r="F266" s="74">
        <v>139</v>
      </c>
      <c r="G266" s="26">
        <f t="shared" si="102"/>
        <v>0.25981308411214954</v>
      </c>
      <c r="H266" s="74">
        <v>191</v>
      </c>
      <c r="I266" s="26">
        <f t="shared" si="103"/>
        <v>0.35700934579439253</v>
      </c>
      <c r="J266" s="74">
        <v>138</v>
      </c>
      <c r="K266" s="26">
        <f t="shared" si="104"/>
        <v>0.25794392523364484</v>
      </c>
      <c r="L266" s="74">
        <v>61</v>
      </c>
      <c r="M266" s="26">
        <f t="shared" si="105"/>
        <v>0.11401869158878504</v>
      </c>
      <c r="N266" s="74">
        <v>0</v>
      </c>
      <c r="O266" s="59">
        <f t="shared" si="106"/>
        <v>0</v>
      </c>
      <c r="P266" s="36">
        <f t="shared" si="107"/>
        <v>529</v>
      </c>
      <c r="Q266" s="59">
        <f t="shared" si="108"/>
        <v>0.9887850467289719</v>
      </c>
      <c r="R266" s="47">
        <f t="shared" si="109"/>
        <v>3.203738317757009</v>
      </c>
    </row>
    <row r="267" spans="1:18" ht="18" customHeight="1">
      <c r="A267" s="20" t="s">
        <v>32</v>
      </c>
      <c r="B267" s="6" t="s">
        <v>102</v>
      </c>
      <c r="C267" s="38">
        <f t="shared" si="110"/>
        <v>124</v>
      </c>
      <c r="D267" s="73">
        <v>2</v>
      </c>
      <c r="E267" s="26">
        <f t="shared" si="101"/>
        <v>0.016129032258064516</v>
      </c>
      <c r="F267" s="74">
        <v>49</v>
      </c>
      <c r="G267" s="26">
        <f t="shared" si="102"/>
        <v>0.3951612903225806</v>
      </c>
      <c r="H267" s="74">
        <v>36</v>
      </c>
      <c r="I267" s="26">
        <f t="shared" si="103"/>
        <v>0.2903225806451613</v>
      </c>
      <c r="J267" s="74">
        <v>19</v>
      </c>
      <c r="K267" s="26">
        <f t="shared" si="104"/>
        <v>0.1532258064516129</v>
      </c>
      <c r="L267" s="74">
        <v>18</v>
      </c>
      <c r="M267" s="26">
        <f t="shared" si="105"/>
        <v>0.14516129032258066</v>
      </c>
      <c r="N267" s="74">
        <v>0</v>
      </c>
      <c r="O267" s="59">
        <f t="shared" si="106"/>
        <v>0</v>
      </c>
      <c r="P267" s="36">
        <f t="shared" si="107"/>
        <v>122</v>
      </c>
      <c r="Q267" s="59">
        <f t="shared" si="108"/>
        <v>0.9838709677419355</v>
      </c>
      <c r="R267" s="47">
        <f t="shared" si="109"/>
        <v>3.0161290322580645</v>
      </c>
    </row>
    <row r="268" spans="1:18" ht="18" customHeight="1">
      <c r="A268" s="24" t="s">
        <v>34</v>
      </c>
      <c r="B268" s="6" t="s">
        <v>11</v>
      </c>
      <c r="C268" s="38">
        <f t="shared" si="110"/>
        <v>295</v>
      </c>
      <c r="D268" s="73">
        <v>7</v>
      </c>
      <c r="E268" s="26">
        <f t="shared" si="101"/>
        <v>0.023728813559322035</v>
      </c>
      <c r="F268" s="74">
        <v>53</v>
      </c>
      <c r="G268" s="26">
        <f t="shared" si="102"/>
        <v>0.17966101694915254</v>
      </c>
      <c r="H268" s="74">
        <v>65</v>
      </c>
      <c r="I268" s="26">
        <f t="shared" si="103"/>
        <v>0.22033898305084745</v>
      </c>
      <c r="J268" s="74">
        <v>79</v>
      </c>
      <c r="K268" s="26">
        <f t="shared" si="104"/>
        <v>0.2677966101694915</v>
      </c>
      <c r="L268" s="74">
        <v>91</v>
      </c>
      <c r="M268" s="26">
        <f t="shared" si="105"/>
        <v>0.30847457627118646</v>
      </c>
      <c r="N268" s="74">
        <v>0</v>
      </c>
      <c r="O268" s="59">
        <f t="shared" si="106"/>
        <v>0</v>
      </c>
      <c r="P268" s="36">
        <f t="shared" si="107"/>
        <v>288</v>
      </c>
      <c r="Q268" s="59">
        <f t="shared" si="108"/>
        <v>0.976271186440678</v>
      </c>
      <c r="R268" s="47">
        <f t="shared" si="109"/>
        <v>3.6576271186440676</v>
      </c>
    </row>
    <row r="269" spans="1:18" ht="18" customHeight="1">
      <c r="A269" s="20" t="s">
        <v>56</v>
      </c>
      <c r="B269" s="6" t="s">
        <v>103</v>
      </c>
      <c r="C269" s="38">
        <f t="shared" si="110"/>
        <v>11</v>
      </c>
      <c r="D269" s="73">
        <v>0</v>
      </c>
      <c r="E269" s="26">
        <f t="shared" si="101"/>
        <v>0</v>
      </c>
      <c r="F269" s="74">
        <v>5</v>
      </c>
      <c r="G269" s="26">
        <f t="shared" si="102"/>
        <v>0.45454545454545453</v>
      </c>
      <c r="H269" s="74">
        <v>0</v>
      </c>
      <c r="I269" s="26">
        <f t="shared" si="103"/>
        <v>0</v>
      </c>
      <c r="J269" s="74">
        <v>4</v>
      </c>
      <c r="K269" s="26">
        <f t="shared" si="104"/>
        <v>0.36363636363636365</v>
      </c>
      <c r="L269" s="74">
        <v>2</v>
      </c>
      <c r="M269" s="26">
        <f t="shared" si="105"/>
        <v>0.18181818181818182</v>
      </c>
      <c r="N269" s="74">
        <v>0</v>
      </c>
      <c r="O269" s="59">
        <f t="shared" si="106"/>
        <v>0</v>
      </c>
      <c r="P269" s="36">
        <f t="shared" si="107"/>
        <v>11</v>
      </c>
      <c r="Q269" s="59">
        <f t="shared" si="108"/>
        <v>1</v>
      </c>
      <c r="R269" s="47">
        <f t="shared" si="109"/>
        <v>3.272727272727273</v>
      </c>
    </row>
    <row r="270" spans="1:18" ht="18" customHeight="1">
      <c r="A270" s="24" t="s">
        <v>105</v>
      </c>
      <c r="B270" s="6" t="s">
        <v>19</v>
      </c>
      <c r="C270" s="38">
        <f t="shared" si="110"/>
        <v>6</v>
      </c>
      <c r="D270" s="73">
        <v>0</v>
      </c>
      <c r="E270" s="26">
        <f t="shared" si="101"/>
        <v>0</v>
      </c>
      <c r="F270" s="74">
        <v>2</v>
      </c>
      <c r="G270" s="26">
        <f t="shared" si="102"/>
        <v>0.3333333333333333</v>
      </c>
      <c r="H270" s="74">
        <v>1</v>
      </c>
      <c r="I270" s="26">
        <f t="shared" si="103"/>
        <v>0.16666666666666666</v>
      </c>
      <c r="J270" s="74">
        <v>3</v>
      </c>
      <c r="K270" s="26">
        <f t="shared" si="104"/>
        <v>0.5</v>
      </c>
      <c r="L270" s="74">
        <v>0</v>
      </c>
      <c r="M270" s="26">
        <f t="shared" si="105"/>
        <v>0</v>
      </c>
      <c r="N270" s="74">
        <v>0</v>
      </c>
      <c r="O270" s="59">
        <f t="shared" si="106"/>
        <v>0</v>
      </c>
      <c r="P270" s="36">
        <f t="shared" si="107"/>
        <v>6</v>
      </c>
      <c r="Q270" s="59">
        <f t="shared" si="108"/>
        <v>1</v>
      </c>
      <c r="R270" s="47">
        <f t="shared" si="109"/>
        <v>3.1666666666666665</v>
      </c>
    </row>
    <row r="271" spans="1:18" ht="18" customHeight="1">
      <c r="A271" s="20" t="s">
        <v>106</v>
      </c>
      <c r="B271" s="6" t="s">
        <v>104</v>
      </c>
      <c r="C271" s="38">
        <f t="shared" si="110"/>
        <v>1</v>
      </c>
      <c r="D271" s="73">
        <v>0</v>
      </c>
      <c r="E271" s="26">
        <f t="shared" si="101"/>
        <v>0</v>
      </c>
      <c r="F271" s="74">
        <v>1</v>
      </c>
      <c r="G271" s="26">
        <f t="shared" si="102"/>
        <v>1</v>
      </c>
      <c r="H271" s="74">
        <v>0</v>
      </c>
      <c r="I271" s="26">
        <f t="shared" si="103"/>
        <v>0</v>
      </c>
      <c r="J271" s="74">
        <v>0</v>
      </c>
      <c r="K271" s="26">
        <f t="shared" si="104"/>
        <v>0</v>
      </c>
      <c r="L271" s="74">
        <v>0</v>
      </c>
      <c r="M271" s="26">
        <f t="shared" si="105"/>
        <v>0</v>
      </c>
      <c r="N271" s="74">
        <v>0</v>
      </c>
      <c r="O271" s="59">
        <f t="shared" si="106"/>
        <v>0</v>
      </c>
      <c r="P271" s="36">
        <f t="shared" si="107"/>
        <v>1</v>
      </c>
      <c r="Q271" s="59">
        <f t="shared" si="108"/>
        <v>1</v>
      </c>
      <c r="R271" s="47">
        <f t="shared" si="109"/>
        <v>2</v>
      </c>
    </row>
    <row r="272" spans="1:18" ht="18" customHeight="1">
      <c r="A272" s="24" t="s">
        <v>127</v>
      </c>
      <c r="B272" s="6" t="s">
        <v>122</v>
      </c>
      <c r="C272" s="38">
        <f t="shared" si="110"/>
        <v>328</v>
      </c>
      <c r="D272" s="73">
        <v>5</v>
      </c>
      <c r="E272" s="26">
        <f t="shared" si="101"/>
        <v>0.01524390243902439</v>
      </c>
      <c r="F272" s="74">
        <v>121</v>
      </c>
      <c r="G272" s="26">
        <f t="shared" si="102"/>
        <v>0.36890243902439024</v>
      </c>
      <c r="H272" s="74">
        <v>105</v>
      </c>
      <c r="I272" s="26">
        <f t="shared" si="103"/>
        <v>0.3201219512195122</v>
      </c>
      <c r="J272" s="74">
        <v>68</v>
      </c>
      <c r="K272" s="26">
        <f t="shared" si="104"/>
        <v>0.2073170731707317</v>
      </c>
      <c r="L272" s="74">
        <v>29</v>
      </c>
      <c r="M272" s="26">
        <f t="shared" si="105"/>
        <v>0.08841463414634146</v>
      </c>
      <c r="N272" s="74">
        <v>0</v>
      </c>
      <c r="O272" s="59">
        <f t="shared" si="106"/>
        <v>0</v>
      </c>
      <c r="P272" s="36">
        <f t="shared" si="107"/>
        <v>323</v>
      </c>
      <c r="Q272" s="59">
        <f t="shared" si="108"/>
        <v>0.9847560975609756</v>
      </c>
      <c r="R272" s="47">
        <f t="shared" si="109"/>
        <v>2.9847560975609757</v>
      </c>
    </row>
    <row r="273" spans="1:18" ht="18" customHeight="1">
      <c r="A273" s="20" t="s">
        <v>128</v>
      </c>
      <c r="B273" s="6" t="s">
        <v>107</v>
      </c>
      <c r="C273" s="38">
        <f t="shared" si="110"/>
        <v>0</v>
      </c>
      <c r="D273" s="71">
        <v>0</v>
      </c>
      <c r="E273" s="26" t="e">
        <f t="shared" si="101"/>
        <v>#DIV/0!</v>
      </c>
      <c r="F273" s="74">
        <v>0</v>
      </c>
      <c r="G273" s="26" t="e">
        <f t="shared" si="102"/>
        <v>#DIV/0!</v>
      </c>
      <c r="H273" s="74">
        <v>0</v>
      </c>
      <c r="I273" s="26" t="e">
        <f t="shared" si="103"/>
        <v>#DIV/0!</v>
      </c>
      <c r="J273" s="74">
        <v>0</v>
      </c>
      <c r="K273" s="26" t="e">
        <f t="shared" si="104"/>
        <v>#DIV/0!</v>
      </c>
      <c r="L273" s="74">
        <v>0</v>
      </c>
      <c r="M273" s="26" t="e">
        <f t="shared" si="105"/>
        <v>#DIV/0!</v>
      </c>
      <c r="N273" s="74">
        <v>0</v>
      </c>
      <c r="O273" s="60" t="e">
        <f t="shared" si="106"/>
        <v>#DIV/0!</v>
      </c>
      <c r="P273" s="36">
        <f t="shared" si="107"/>
        <v>0</v>
      </c>
      <c r="Q273" s="59" t="e">
        <f t="shared" si="108"/>
        <v>#DIV/0!</v>
      </c>
      <c r="R273" s="47" t="e">
        <f t="shared" si="109"/>
        <v>#DIV/0!</v>
      </c>
    </row>
    <row r="274" spans="1:18" ht="18" customHeight="1">
      <c r="A274" s="24" t="s">
        <v>129</v>
      </c>
      <c r="B274" s="6" t="s">
        <v>108</v>
      </c>
      <c r="C274" s="38">
        <f t="shared" si="110"/>
        <v>0</v>
      </c>
      <c r="D274" s="127">
        <v>0</v>
      </c>
      <c r="E274" s="56" t="e">
        <f t="shared" si="101"/>
        <v>#DIV/0!</v>
      </c>
      <c r="F274" s="72">
        <v>0</v>
      </c>
      <c r="G274" s="56" t="e">
        <f t="shared" si="102"/>
        <v>#DIV/0!</v>
      </c>
      <c r="H274" s="72">
        <v>0</v>
      </c>
      <c r="I274" s="56" t="e">
        <f t="shared" si="103"/>
        <v>#DIV/0!</v>
      </c>
      <c r="J274" s="72">
        <v>0</v>
      </c>
      <c r="K274" s="56" t="e">
        <f t="shared" si="104"/>
        <v>#DIV/0!</v>
      </c>
      <c r="L274" s="72">
        <v>0</v>
      </c>
      <c r="M274" s="56" t="e">
        <f t="shared" si="105"/>
        <v>#DIV/0!</v>
      </c>
      <c r="N274" s="72">
        <v>0</v>
      </c>
      <c r="O274" s="58" t="e">
        <f t="shared" si="106"/>
        <v>#DIV/0!</v>
      </c>
      <c r="P274" s="61">
        <f t="shared" si="107"/>
        <v>0</v>
      </c>
      <c r="Q274" s="57" t="e">
        <f t="shared" si="108"/>
        <v>#DIV/0!</v>
      </c>
      <c r="R274" s="62" t="e">
        <f t="shared" si="109"/>
        <v>#DIV/0!</v>
      </c>
    </row>
    <row r="275" spans="1:18" ht="18" customHeight="1">
      <c r="A275" s="20" t="s">
        <v>130</v>
      </c>
      <c r="B275" s="6" t="s">
        <v>123</v>
      </c>
      <c r="C275" s="38">
        <f t="shared" si="110"/>
        <v>0</v>
      </c>
      <c r="D275" s="73">
        <v>0</v>
      </c>
      <c r="E275" s="26" t="e">
        <f>D275/C275</f>
        <v>#DIV/0!</v>
      </c>
      <c r="F275" s="74">
        <v>0</v>
      </c>
      <c r="G275" s="26" t="e">
        <f>F275/C275</f>
        <v>#DIV/0!</v>
      </c>
      <c r="H275" s="74">
        <v>0</v>
      </c>
      <c r="I275" s="26" t="e">
        <f>H275/C275</f>
        <v>#DIV/0!</v>
      </c>
      <c r="J275" s="74">
        <v>0</v>
      </c>
      <c r="K275" s="26" t="e">
        <f>J275/C275</f>
        <v>#DIV/0!</v>
      </c>
      <c r="L275" s="74">
        <v>0</v>
      </c>
      <c r="M275" s="26" t="e">
        <f>L275/C275</f>
        <v>#DIV/0!</v>
      </c>
      <c r="N275" s="74">
        <v>0</v>
      </c>
      <c r="O275" s="59" t="e">
        <f>N275/C275</f>
        <v>#DIV/0!</v>
      </c>
      <c r="P275" s="36">
        <f>C275-D275</f>
        <v>0</v>
      </c>
      <c r="Q275" s="63" t="e">
        <f>P275/C275</f>
        <v>#DIV/0!</v>
      </c>
      <c r="R275" s="64" t="e">
        <f>(D275*1+F275*2+H275*3+J275*4+L275*5+N275*6)/C275</f>
        <v>#DIV/0!</v>
      </c>
    </row>
    <row r="276" spans="1:18" ht="18" customHeight="1">
      <c r="A276" s="24" t="s">
        <v>131</v>
      </c>
      <c r="B276" s="6" t="s">
        <v>124</v>
      </c>
      <c r="C276" s="38">
        <f t="shared" si="110"/>
        <v>0</v>
      </c>
      <c r="D276" s="69">
        <v>0</v>
      </c>
      <c r="E276" s="27" t="e">
        <f>D276/C276</f>
        <v>#DIV/0!</v>
      </c>
      <c r="F276" s="72">
        <v>0</v>
      </c>
      <c r="G276" s="27" t="e">
        <f>F276/C276</f>
        <v>#DIV/0!</v>
      </c>
      <c r="H276" s="72">
        <v>0</v>
      </c>
      <c r="I276" s="27" t="e">
        <f>H276/C276</f>
        <v>#DIV/0!</v>
      </c>
      <c r="J276" s="72">
        <v>0</v>
      </c>
      <c r="K276" s="27" t="e">
        <f>J276/C276</f>
        <v>#DIV/0!</v>
      </c>
      <c r="L276" s="72">
        <v>0</v>
      </c>
      <c r="M276" s="27" t="e">
        <f>L276/C276</f>
        <v>#DIV/0!</v>
      </c>
      <c r="N276" s="72">
        <v>0</v>
      </c>
      <c r="O276" s="60" t="e">
        <f>N276/C276</f>
        <v>#DIV/0!</v>
      </c>
      <c r="P276" s="66">
        <f>C276-D276</f>
        <v>0</v>
      </c>
      <c r="Q276" s="57" t="e">
        <f>P276/C276</f>
        <v>#DIV/0!</v>
      </c>
      <c r="R276" s="62" t="e">
        <f>(D276*1+F276*2+H276*3+J276*4+L276*5+N276*6)/C276</f>
        <v>#DIV/0!</v>
      </c>
    </row>
    <row r="277" spans="1:18" ht="18" customHeight="1">
      <c r="A277" s="20" t="s">
        <v>132</v>
      </c>
      <c r="B277" s="6" t="s">
        <v>125</v>
      </c>
      <c r="C277" s="38">
        <f t="shared" si="110"/>
        <v>0</v>
      </c>
      <c r="D277" s="69">
        <v>0</v>
      </c>
      <c r="E277" s="26" t="e">
        <f t="shared" si="101"/>
        <v>#DIV/0!</v>
      </c>
      <c r="F277" s="74">
        <v>0</v>
      </c>
      <c r="G277" s="26" t="e">
        <f t="shared" si="102"/>
        <v>#DIV/0!</v>
      </c>
      <c r="H277" s="74">
        <v>0</v>
      </c>
      <c r="I277" s="26" t="e">
        <f t="shared" si="103"/>
        <v>#DIV/0!</v>
      </c>
      <c r="J277" s="74">
        <v>0</v>
      </c>
      <c r="K277" s="26" t="e">
        <f t="shared" si="104"/>
        <v>#DIV/0!</v>
      </c>
      <c r="L277" s="74">
        <v>0</v>
      </c>
      <c r="M277" s="26" t="e">
        <f t="shared" si="105"/>
        <v>#DIV/0!</v>
      </c>
      <c r="N277" s="74">
        <v>0</v>
      </c>
      <c r="O277" s="65" t="e">
        <f t="shared" si="106"/>
        <v>#DIV/0!</v>
      </c>
      <c r="P277" s="36">
        <f t="shared" si="107"/>
        <v>0</v>
      </c>
      <c r="Q277" s="59" t="e">
        <f t="shared" si="108"/>
        <v>#DIV/0!</v>
      </c>
      <c r="R277" s="47" t="e">
        <f t="shared" si="109"/>
        <v>#DIV/0!</v>
      </c>
    </row>
    <row r="278" spans="1:18" ht="18" customHeight="1" thickBot="1">
      <c r="A278" s="24" t="s">
        <v>133</v>
      </c>
      <c r="B278" s="6" t="s">
        <v>126</v>
      </c>
      <c r="C278" s="38">
        <f t="shared" si="110"/>
        <v>0</v>
      </c>
      <c r="D278" s="71">
        <v>0</v>
      </c>
      <c r="E278" s="27" t="e">
        <f t="shared" si="101"/>
        <v>#DIV/0!</v>
      </c>
      <c r="F278" s="72">
        <v>0</v>
      </c>
      <c r="G278" s="57" t="e">
        <f t="shared" si="102"/>
        <v>#DIV/0!</v>
      </c>
      <c r="H278" s="72">
        <v>0</v>
      </c>
      <c r="I278" s="27" t="e">
        <f t="shared" si="103"/>
        <v>#DIV/0!</v>
      </c>
      <c r="J278" s="72">
        <v>0</v>
      </c>
      <c r="K278" s="57" t="e">
        <f t="shared" si="104"/>
        <v>#DIV/0!</v>
      </c>
      <c r="L278" s="72">
        <v>0</v>
      </c>
      <c r="M278" s="27" t="e">
        <f t="shared" si="105"/>
        <v>#DIV/0!</v>
      </c>
      <c r="N278" s="72">
        <v>0</v>
      </c>
      <c r="O278" s="57" t="e">
        <f t="shared" si="106"/>
        <v>#DIV/0!</v>
      </c>
      <c r="P278" s="66">
        <f t="shared" si="107"/>
        <v>0</v>
      </c>
      <c r="Q278" s="57" t="e">
        <f t="shared" si="108"/>
        <v>#DIV/0!</v>
      </c>
      <c r="R278" s="62" t="e">
        <f t="shared" si="109"/>
        <v>#DIV/0!</v>
      </c>
    </row>
    <row r="279" spans="1:18" ht="23.25" customHeight="1" thickBot="1">
      <c r="A279" s="281" t="s">
        <v>35</v>
      </c>
      <c r="B279" s="282"/>
      <c r="C279" s="31">
        <f>SUM(C254:C278)</f>
        <v>4528</v>
      </c>
      <c r="D279" s="32">
        <f>SUM(D254:D278)</f>
        <v>139</v>
      </c>
      <c r="E279" s="28">
        <f t="shared" si="101"/>
        <v>0.030697879858657243</v>
      </c>
      <c r="F279" s="33">
        <f>SUM(F254:F278)</f>
        <v>1407</v>
      </c>
      <c r="G279" s="29">
        <f t="shared" si="102"/>
        <v>0.31073321554770317</v>
      </c>
      <c r="H279" s="33">
        <f>SUM(H254:H278)</f>
        <v>1391</v>
      </c>
      <c r="I279" s="28">
        <f t="shared" si="103"/>
        <v>0.30719964664310956</v>
      </c>
      <c r="J279" s="33">
        <f>SUM(J254:J278)</f>
        <v>1000</v>
      </c>
      <c r="K279" s="29">
        <f t="shared" si="104"/>
        <v>0.22084805653710246</v>
      </c>
      <c r="L279" s="33">
        <f>SUM(L254:L278)</f>
        <v>580</v>
      </c>
      <c r="M279" s="28">
        <f t="shared" si="105"/>
        <v>0.12809187279151943</v>
      </c>
      <c r="N279" s="33">
        <f>SUM(N254:N278)</f>
        <v>11</v>
      </c>
      <c r="O279" s="29">
        <f t="shared" si="106"/>
        <v>0.002429328621908127</v>
      </c>
      <c r="P279" s="34">
        <f>SUM(P254:P278)</f>
        <v>4389</v>
      </c>
      <c r="Q279" s="29">
        <f t="shared" si="108"/>
        <v>0.9693021201413428</v>
      </c>
      <c r="R279" s="37">
        <f t="shared" si="109"/>
        <v>3.112190812720848</v>
      </c>
    </row>
    <row r="280" spans="2:18" ht="12" customHeight="1">
      <c r="B280" s="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2:18" ht="24" customHeight="1">
      <c r="B281" s="10" t="s">
        <v>75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2:18" ht="35.25" customHeight="1" thickBot="1">
      <c r="B282" s="10" t="s">
        <v>86</v>
      </c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15" customHeight="1">
      <c r="A283" s="260" t="s">
        <v>0</v>
      </c>
      <c r="B283" s="260" t="s">
        <v>1</v>
      </c>
      <c r="C283" s="260" t="s">
        <v>121</v>
      </c>
      <c r="D283" s="279" t="s">
        <v>49</v>
      </c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80"/>
      <c r="P283" s="274" t="s">
        <v>7</v>
      </c>
      <c r="Q283" s="276" t="s">
        <v>47</v>
      </c>
      <c r="R283" s="260" t="s">
        <v>48</v>
      </c>
    </row>
    <row r="284" spans="1:18" ht="24" customHeight="1" thickBot="1">
      <c r="A284" s="273"/>
      <c r="B284" s="273"/>
      <c r="C284" s="278"/>
      <c r="D284" s="14" t="s">
        <v>2</v>
      </c>
      <c r="E284" s="15" t="s">
        <v>47</v>
      </c>
      <c r="F284" s="15" t="s">
        <v>119</v>
      </c>
      <c r="G284" s="16" t="s">
        <v>47</v>
      </c>
      <c r="H284" s="15" t="s">
        <v>3</v>
      </c>
      <c r="I284" s="15" t="s">
        <v>47</v>
      </c>
      <c r="J284" s="15" t="s">
        <v>4</v>
      </c>
      <c r="K284" s="16" t="s">
        <v>47</v>
      </c>
      <c r="L284" s="15" t="s">
        <v>5</v>
      </c>
      <c r="M284" s="15" t="s">
        <v>47</v>
      </c>
      <c r="N284" s="15" t="s">
        <v>6</v>
      </c>
      <c r="O284" s="16" t="s">
        <v>47</v>
      </c>
      <c r="P284" s="275"/>
      <c r="Q284" s="277"/>
      <c r="R284" s="273"/>
    </row>
    <row r="285" spans="1:18" ht="18" customHeight="1">
      <c r="A285" s="23" t="s">
        <v>8</v>
      </c>
      <c r="B285" s="7" t="s">
        <v>9</v>
      </c>
      <c r="C285" s="39">
        <f aca="true" t="shared" si="111" ref="C285:D309">C223+C254</f>
        <v>6749</v>
      </c>
      <c r="D285" s="40">
        <f t="shared" si="111"/>
        <v>150</v>
      </c>
      <c r="E285" s="25">
        <f>D285/C285</f>
        <v>0.022225514891094977</v>
      </c>
      <c r="F285" s="41">
        <f aca="true" t="shared" si="112" ref="F285:F309">F223+F254</f>
        <v>2055</v>
      </c>
      <c r="G285" s="42">
        <f>F285/C285</f>
        <v>0.3044895540080012</v>
      </c>
      <c r="H285" s="41">
        <f aca="true" t="shared" si="113" ref="H285:H309">H223+H254</f>
        <v>2130</v>
      </c>
      <c r="I285" s="25">
        <f>H285/C285</f>
        <v>0.31560231145354867</v>
      </c>
      <c r="J285" s="41">
        <f aca="true" t="shared" si="114" ref="J285:J309">J223+J254</f>
        <v>1460</v>
      </c>
      <c r="K285" s="42">
        <f>J285/C285</f>
        <v>0.21632834493999112</v>
      </c>
      <c r="L285" s="41">
        <f aca="true" t="shared" si="115" ref="L285:L309">L223+L254</f>
        <v>911</v>
      </c>
      <c r="M285" s="25">
        <f>L285/C285</f>
        <v>0.1349829604385835</v>
      </c>
      <c r="N285" s="41">
        <f aca="true" t="shared" si="116" ref="N285:N309">N223+N254</f>
        <v>43</v>
      </c>
      <c r="O285" s="42">
        <f>N285/C285</f>
        <v>0.00637131426878056</v>
      </c>
      <c r="P285" s="35">
        <f>C285-D285</f>
        <v>6599</v>
      </c>
      <c r="Q285" s="42">
        <f>P285/C285</f>
        <v>0.9777744851089051</v>
      </c>
      <c r="R285" s="43">
        <f>(D285*1+F285*2+H285*3+J285*4+L285*5+N285*6)/C285</f>
        <v>3.156467624833309</v>
      </c>
    </row>
    <row r="286" spans="1:18" ht="24" customHeight="1">
      <c r="A286" s="20" t="s">
        <v>10</v>
      </c>
      <c r="B286" s="17" t="s">
        <v>55</v>
      </c>
      <c r="C286" s="44">
        <f t="shared" si="111"/>
        <v>0</v>
      </c>
      <c r="D286" s="45">
        <f t="shared" si="111"/>
        <v>0</v>
      </c>
      <c r="E286" s="25" t="e">
        <f>D286/C286</f>
        <v>#DIV/0!</v>
      </c>
      <c r="F286" s="46">
        <f t="shared" si="112"/>
        <v>0</v>
      </c>
      <c r="G286" s="42" t="e">
        <f>F286/C286</f>
        <v>#DIV/0!</v>
      </c>
      <c r="H286" s="46">
        <f t="shared" si="113"/>
        <v>0</v>
      </c>
      <c r="I286" s="25" t="e">
        <f>H286/C286</f>
        <v>#DIV/0!</v>
      </c>
      <c r="J286" s="46">
        <f t="shared" si="114"/>
        <v>0</v>
      </c>
      <c r="K286" s="42" t="e">
        <f>J286/C286</f>
        <v>#DIV/0!</v>
      </c>
      <c r="L286" s="46">
        <f t="shared" si="115"/>
        <v>0</v>
      </c>
      <c r="M286" s="25" t="e">
        <f>L286/C286</f>
        <v>#DIV/0!</v>
      </c>
      <c r="N286" s="46">
        <f t="shared" si="116"/>
        <v>0</v>
      </c>
      <c r="O286" s="42" t="e">
        <f>N286/C286</f>
        <v>#DIV/0!</v>
      </c>
      <c r="P286" s="35">
        <f>C286-D286</f>
        <v>0</v>
      </c>
      <c r="Q286" s="42" t="e">
        <f>P286/C286</f>
        <v>#DIV/0!</v>
      </c>
      <c r="R286" s="47" t="e">
        <f>(D286*1+F286*2+H286*3+J286*4+L286*5+N286*6)/C286</f>
        <v>#DIV/0!</v>
      </c>
    </row>
    <row r="287" spans="1:18" ht="18" customHeight="1">
      <c r="A287" s="20" t="s">
        <v>12</v>
      </c>
      <c r="B287" s="6" t="s">
        <v>21</v>
      </c>
      <c r="C287" s="44">
        <f t="shared" si="111"/>
        <v>814</v>
      </c>
      <c r="D287" s="45">
        <f t="shared" si="111"/>
        <v>2</v>
      </c>
      <c r="E287" s="25">
        <f aca="true" t="shared" si="117" ref="E287:E309">D287/C287</f>
        <v>0.002457002457002457</v>
      </c>
      <c r="F287" s="46">
        <f t="shared" si="112"/>
        <v>163</v>
      </c>
      <c r="G287" s="42">
        <f aca="true" t="shared" si="118" ref="G287:G309">F287/C287</f>
        <v>0.20024570024570024</v>
      </c>
      <c r="H287" s="46">
        <f t="shared" si="113"/>
        <v>218</v>
      </c>
      <c r="I287" s="25">
        <f aca="true" t="shared" si="119" ref="I287:I309">H287/C287</f>
        <v>0.2678132678132678</v>
      </c>
      <c r="J287" s="46">
        <f t="shared" si="114"/>
        <v>232</v>
      </c>
      <c r="K287" s="42">
        <f aca="true" t="shared" si="120" ref="K287:K309">J287/C287</f>
        <v>0.28501228501228504</v>
      </c>
      <c r="L287" s="46">
        <f t="shared" si="115"/>
        <v>159</v>
      </c>
      <c r="M287" s="25">
        <f aca="true" t="shared" si="121" ref="M287:M309">L287/C287</f>
        <v>0.19533169533169534</v>
      </c>
      <c r="N287" s="46">
        <f t="shared" si="116"/>
        <v>40</v>
      </c>
      <c r="O287" s="42">
        <f aca="true" t="shared" si="122" ref="O287:O309">N287/C287</f>
        <v>0.04914004914004914</v>
      </c>
      <c r="P287" s="35">
        <f aca="true" t="shared" si="123" ref="P287:P309">C287-D287</f>
        <v>812</v>
      </c>
      <c r="Q287" s="42">
        <f aca="true" t="shared" si="124" ref="Q287:Q309">P287/C287</f>
        <v>0.9975429975429976</v>
      </c>
      <c r="R287" s="47">
        <f aca="true" t="shared" si="125" ref="R287:R309">(D287*1+F287*2+H287*3+J287*4+L287*5+N287*6)/C287</f>
        <v>3.617936117936118</v>
      </c>
    </row>
    <row r="288" spans="1:18" ht="18" customHeight="1">
      <c r="A288" s="20" t="s">
        <v>14</v>
      </c>
      <c r="B288" s="6" t="s">
        <v>27</v>
      </c>
      <c r="C288" s="44">
        <f t="shared" si="111"/>
        <v>5</v>
      </c>
      <c r="D288" s="45">
        <f t="shared" si="111"/>
        <v>0</v>
      </c>
      <c r="E288" s="25">
        <f t="shared" si="117"/>
        <v>0</v>
      </c>
      <c r="F288" s="46">
        <f t="shared" si="112"/>
        <v>1</v>
      </c>
      <c r="G288" s="42">
        <f t="shared" si="118"/>
        <v>0.2</v>
      </c>
      <c r="H288" s="46">
        <f t="shared" si="113"/>
        <v>0</v>
      </c>
      <c r="I288" s="25">
        <f t="shared" si="119"/>
        <v>0</v>
      </c>
      <c r="J288" s="46">
        <f t="shared" si="114"/>
        <v>1</v>
      </c>
      <c r="K288" s="42">
        <f t="shared" si="120"/>
        <v>0.2</v>
      </c>
      <c r="L288" s="46">
        <f t="shared" si="115"/>
        <v>3</v>
      </c>
      <c r="M288" s="25">
        <f t="shared" si="121"/>
        <v>0.6</v>
      </c>
      <c r="N288" s="46">
        <f t="shared" si="116"/>
        <v>0</v>
      </c>
      <c r="O288" s="42">
        <f t="shared" si="122"/>
        <v>0</v>
      </c>
      <c r="P288" s="35">
        <f t="shared" si="123"/>
        <v>5</v>
      </c>
      <c r="Q288" s="42">
        <f t="shared" si="124"/>
        <v>1</v>
      </c>
      <c r="R288" s="47">
        <f t="shared" si="125"/>
        <v>4.2</v>
      </c>
    </row>
    <row r="289" spans="1:18" ht="18" customHeight="1">
      <c r="A289" s="20" t="s">
        <v>15</v>
      </c>
      <c r="B289" s="17" t="s">
        <v>117</v>
      </c>
      <c r="C289" s="44">
        <f t="shared" si="111"/>
        <v>0</v>
      </c>
      <c r="D289" s="45">
        <f t="shared" si="111"/>
        <v>0</v>
      </c>
      <c r="E289" s="25" t="e">
        <f t="shared" si="117"/>
        <v>#DIV/0!</v>
      </c>
      <c r="F289" s="46">
        <f t="shared" si="112"/>
        <v>0</v>
      </c>
      <c r="G289" s="42" t="e">
        <f t="shared" si="118"/>
        <v>#DIV/0!</v>
      </c>
      <c r="H289" s="46">
        <f t="shared" si="113"/>
        <v>0</v>
      </c>
      <c r="I289" s="25" t="e">
        <f t="shared" si="119"/>
        <v>#DIV/0!</v>
      </c>
      <c r="J289" s="46">
        <f t="shared" si="114"/>
        <v>0</v>
      </c>
      <c r="K289" s="42" t="e">
        <f t="shared" si="120"/>
        <v>#DIV/0!</v>
      </c>
      <c r="L289" s="46">
        <f t="shared" si="115"/>
        <v>0</v>
      </c>
      <c r="M289" s="25" t="e">
        <f t="shared" si="121"/>
        <v>#DIV/0!</v>
      </c>
      <c r="N289" s="46">
        <f t="shared" si="116"/>
        <v>0</v>
      </c>
      <c r="O289" s="42" t="e">
        <f t="shared" si="122"/>
        <v>#DIV/0!</v>
      </c>
      <c r="P289" s="35">
        <f t="shared" si="123"/>
        <v>0</v>
      </c>
      <c r="Q289" s="42" t="e">
        <f t="shared" si="124"/>
        <v>#DIV/0!</v>
      </c>
      <c r="R289" s="47" t="e">
        <f t="shared" si="125"/>
        <v>#DIV/0!</v>
      </c>
    </row>
    <row r="290" spans="1:18" ht="18" customHeight="1">
      <c r="A290" s="20" t="s">
        <v>17</v>
      </c>
      <c r="B290" s="6" t="s">
        <v>29</v>
      </c>
      <c r="C290" s="44">
        <f t="shared" si="111"/>
        <v>2</v>
      </c>
      <c r="D290" s="45">
        <f t="shared" si="111"/>
        <v>0</v>
      </c>
      <c r="E290" s="25">
        <f t="shared" si="117"/>
        <v>0</v>
      </c>
      <c r="F290" s="46">
        <f t="shared" si="112"/>
        <v>0</v>
      </c>
      <c r="G290" s="42">
        <f t="shared" si="118"/>
        <v>0</v>
      </c>
      <c r="H290" s="46">
        <f t="shared" si="113"/>
        <v>0</v>
      </c>
      <c r="I290" s="25">
        <f t="shared" si="119"/>
        <v>0</v>
      </c>
      <c r="J290" s="46">
        <f t="shared" si="114"/>
        <v>0</v>
      </c>
      <c r="K290" s="42">
        <f t="shared" si="120"/>
        <v>0</v>
      </c>
      <c r="L290" s="46">
        <f t="shared" si="115"/>
        <v>0</v>
      </c>
      <c r="M290" s="25">
        <f t="shared" si="121"/>
        <v>0</v>
      </c>
      <c r="N290" s="46">
        <f t="shared" si="116"/>
        <v>2</v>
      </c>
      <c r="O290" s="42">
        <f t="shared" si="122"/>
        <v>1</v>
      </c>
      <c r="P290" s="35">
        <f t="shared" si="123"/>
        <v>2</v>
      </c>
      <c r="Q290" s="42">
        <f t="shared" si="124"/>
        <v>1</v>
      </c>
      <c r="R290" s="47">
        <f t="shared" si="125"/>
        <v>6</v>
      </c>
    </row>
    <row r="291" spans="1:18" ht="18" customHeight="1">
      <c r="A291" s="20" t="s">
        <v>18</v>
      </c>
      <c r="B291" s="6" t="s">
        <v>31</v>
      </c>
      <c r="C291" s="44">
        <f t="shared" si="111"/>
        <v>0</v>
      </c>
      <c r="D291" s="45">
        <f t="shared" si="111"/>
        <v>0</v>
      </c>
      <c r="E291" s="25" t="e">
        <f t="shared" si="117"/>
        <v>#DIV/0!</v>
      </c>
      <c r="F291" s="46">
        <f t="shared" si="112"/>
        <v>0</v>
      </c>
      <c r="G291" s="42" t="e">
        <f t="shared" si="118"/>
        <v>#DIV/0!</v>
      </c>
      <c r="H291" s="46">
        <f t="shared" si="113"/>
        <v>0</v>
      </c>
      <c r="I291" s="25" t="e">
        <f t="shared" si="119"/>
        <v>#DIV/0!</v>
      </c>
      <c r="J291" s="46">
        <f t="shared" si="114"/>
        <v>0</v>
      </c>
      <c r="K291" s="42" t="e">
        <f t="shared" si="120"/>
        <v>#DIV/0!</v>
      </c>
      <c r="L291" s="46">
        <f t="shared" si="115"/>
        <v>0</v>
      </c>
      <c r="M291" s="25" t="e">
        <f t="shared" si="121"/>
        <v>#DIV/0!</v>
      </c>
      <c r="N291" s="46">
        <f t="shared" si="116"/>
        <v>0</v>
      </c>
      <c r="O291" s="42" t="e">
        <f t="shared" si="122"/>
        <v>#DIV/0!</v>
      </c>
      <c r="P291" s="35">
        <f t="shared" si="123"/>
        <v>0</v>
      </c>
      <c r="Q291" s="42" t="e">
        <f t="shared" si="124"/>
        <v>#DIV/0!</v>
      </c>
      <c r="R291" s="47" t="e">
        <f t="shared" si="125"/>
        <v>#DIV/0!</v>
      </c>
    </row>
    <row r="292" spans="1:18" ht="18" customHeight="1">
      <c r="A292" s="20" t="s">
        <v>20</v>
      </c>
      <c r="B292" s="6" t="s">
        <v>23</v>
      </c>
      <c r="C292" s="44">
        <f t="shared" si="111"/>
        <v>113</v>
      </c>
      <c r="D292" s="45">
        <f t="shared" si="111"/>
        <v>0</v>
      </c>
      <c r="E292" s="25">
        <f t="shared" si="117"/>
        <v>0</v>
      </c>
      <c r="F292" s="46">
        <f t="shared" si="112"/>
        <v>16</v>
      </c>
      <c r="G292" s="42">
        <f t="shared" si="118"/>
        <v>0.1415929203539823</v>
      </c>
      <c r="H292" s="46">
        <f t="shared" si="113"/>
        <v>26</v>
      </c>
      <c r="I292" s="25">
        <f t="shared" si="119"/>
        <v>0.23008849557522124</v>
      </c>
      <c r="J292" s="46">
        <f t="shared" si="114"/>
        <v>36</v>
      </c>
      <c r="K292" s="42">
        <f t="shared" si="120"/>
        <v>0.3185840707964602</v>
      </c>
      <c r="L292" s="46">
        <f t="shared" si="115"/>
        <v>33</v>
      </c>
      <c r="M292" s="25">
        <f t="shared" si="121"/>
        <v>0.2920353982300885</v>
      </c>
      <c r="N292" s="46">
        <f t="shared" si="116"/>
        <v>2</v>
      </c>
      <c r="O292" s="42">
        <f t="shared" si="122"/>
        <v>0.017699115044247787</v>
      </c>
      <c r="P292" s="35">
        <f t="shared" si="123"/>
        <v>113</v>
      </c>
      <c r="Q292" s="42">
        <f t="shared" si="124"/>
        <v>1</v>
      </c>
      <c r="R292" s="47">
        <f t="shared" si="125"/>
        <v>3.814159292035398</v>
      </c>
    </row>
    <row r="293" spans="1:18" ht="18" customHeight="1">
      <c r="A293" s="20" t="s">
        <v>22</v>
      </c>
      <c r="B293" s="6" t="s">
        <v>25</v>
      </c>
      <c r="C293" s="44">
        <f t="shared" si="111"/>
        <v>749</v>
      </c>
      <c r="D293" s="45">
        <f t="shared" si="111"/>
        <v>18</v>
      </c>
      <c r="E293" s="25">
        <f t="shared" si="117"/>
        <v>0.02403204272363151</v>
      </c>
      <c r="F293" s="46">
        <f t="shared" si="112"/>
        <v>200</v>
      </c>
      <c r="G293" s="42">
        <f t="shared" si="118"/>
        <v>0.26702269692923897</v>
      </c>
      <c r="H293" s="46">
        <f t="shared" si="113"/>
        <v>209</v>
      </c>
      <c r="I293" s="25">
        <f t="shared" si="119"/>
        <v>0.27903871829105475</v>
      </c>
      <c r="J293" s="46">
        <f t="shared" si="114"/>
        <v>208</v>
      </c>
      <c r="K293" s="42">
        <f t="shared" si="120"/>
        <v>0.27770360480640854</v>
      </c>
      <c r="L293" s="46">
        <f t="shared" si="115"/>
        <v>113</v>
      </c>
      <c r="M293" s="25">
        <f t="shared" si="121"/>
        <v>0.15086782376502003</v>
      </c>
      <c r="N293" s="46">
        <f t="shared" si="116"/>
        <v>1</v>
      </c>
      <c r="O293" s="42">
        <f t="shared" si="122"/>
        <v>0.0013351134846461949</v>
      </c>
      <c r="P293" s="35">
        <f t="shared" si="123"/>
        <v>731</v>
      </c>
      <c r="Q293" s="42">
        <f t="shared" si="124"/>
        <v>0.9759679572763685</v>
      </c>
      <c r="R293" s="47">
        <f t="shared" si="125"/>
        <v>3.2683578104138853</v>
      </c>
    </row>
    <row r="294" spans="1:18" ht="18" customHeight="1">
      <c r="A294" s="20" t="s">
        <v>24</v>
      </c>
      <c r="B294" s="6" t="s">
        <v>118</v>
      </c>
      <c r="C294" s="44">
        <f t="shared" si="111"/>
        <v>0</v>
      </c>
      <c r="D294" s="45">
        <f t="shared" si="111"/>
        <v>0</v>
      </c>
      <c r="E294" s="25" t="e">
        <f t="shared" si="117"/>
        <v>#DIV/0!</v>
      </c>
      <c r="F294" s="46">
        <f t="shared" si="112"/>
        <v>0</v>
      </c>
      <c r="G294" s="42" t="e">
        <f t="shared" si="118"/>
        <v>#DIV/0!</v>
      </c>
      <c r="H294" s="46">
        <f t="shared" si="113"/>
        <v>0</v>
      </c>
      <c r="I294" s="25" t="e">
        <f t="shared" si="119"/>
        <v>#DIV/0!</v>
      </c>
      <c r="J294" s="46">
        <f t="shared" si="114"/>
        <v>0</v>
      </c>
      <c r="K294" s="42" t="e">
        <f t="shared" si="120"/>
        <v>#DIV/0!</v>
      </c>
      <c r="L294" s="46">
        <f t="shared" si="115"/>
        <v>0</v>
      </c>
      <c r="M294" s="25" t="e">
        <f t="shared" si="121"/>
        <v>#DIV/0!</v>
      </c>
      <c r="N294" s="46">
        <f t="shared" si="116"/>
        <v>0</v>
      </c>
      <c r="O294" s="42" t="e">
        <f t="shared" si="122"/>
        <v>#DIV/0!</v>
      </c>
      <c r="P294" s="35">
        <f t="shared" si="123"/>
        <v>0</v>
      </c>
      <c r="Q294" s="42" t="e">
        <f t="shared" si="124"/>
        <v>#DIV/0!</v>
      </c>
      <c r="R294" s="47" t="e">
        <f t="shared" si="125"/>
        <v>#DIV/0!</v>
      </c>
    </row>
    <row r="295" spans="1:18" ht="18" customHeight="1">
      <c r="A295" s="20" t="s">
        <v>26</v>
      </c>
      <c r="B295" s="6" t="s">
        <v>33</v>
      </c>
      <c r="C295" s="44">
        <f t="shared" si="111"/>
        <v>1</v>
      </c>
      <c r="D295" s="45">
        <f t="shared" si="111"/>
        <v>0</v>
      </c>
      <c r="E295" s="25">
        <f t="shared" si="117"/>
        <v>0</v>
      </c>
      <c r="F295" s="46">
        <f t="shared" si="112"/>
        <v>0</v>
      </c>
      <c r="G295" s="42">
        <f t="shared" si="118"/>
        <v>0</v>
      </c>
      <c r="H295" s="46">
        <f t="shared" si="113"/>
        <v>0</v>
      </c>
      <c r="I295" s="25">
        <f t="shared" si="119"/>
        <v>0</v>
      </c>
      <c r="J295" s="46">
        <f t="shared" si="114"/>
        <v>1</v>
      </c>
      <c r="K295" s="42">
        <f t="shared" si="120"/>
        <v>1</v>
      </c>
      <c r="L295" s="46">
        <f t="shared" si="115"/>
        <v>0</v>
      </c>
      <c r="M295" s="25">
        <f t="shared" si="121"/>
        <v>0</v>
      </c>
      <c r="N295" s="46">
        <f t="shared" si="116"/>
        <v>0</v>
      </c>
      <c r="O295" s="42">
        <f t="shared" si="122"/>
        <v>0</v>
      </c>
      <c r="P295" s="35">
        <f t="shared" si="123"/>
        <v>1</v>
      </c>
      <c r="Q295" s="42">
        <f t="shared" si="124"/>
        <v>1</v>
      </c>
      <c r="R295" s="47">
        <f t="shared" si="125"/>
        <v>4</v>
      </c>
    </row>
    <row r="296" spans="1:18" ht="18" customHeight="1">
      <c r="A296" s="20" t="s">
        <v>28</v>
      </c>
      <c r="B296" s="6" t="s">
        <v>13</v>
      </c>
      <c r="C296" s="44">
        <f t="shared" si="111"/>
        <v>1003</v>
      </c>
      <c r="D296" s="45">
        <f t="shared" si="111"/>
        <v>41</v>
      </c>
      <c r="E296" s="25">
        <f t="shared" si="117"/>
        <v>0.040877367896311065</v>
      </c>
      <c r="F296" s="46">
        <f t="shared" si="112"/>
        <v>285</v>
      </c>
      <c r="G296" s="42">
        <f t="shared" si="118"/>
        <v>0.28414755732801594</v>
      </c>
      <c r="H296" s="46">
        <f t="shared" si="113"/>
        <v>322</v>
      </c>
      <c r="I296" s="25">
        <f t="shared" si="119"/>
        <v>0.32103688933200397</v>
      </c>
      <c r="J296" s="46">
        <f t="shared" si="114"/>
        <v>177</v>
      </c>
      <c r="K296" s="42">
        <f t="shared" si="120"/>
        <v>0.17647058823529413</v>
      </c>
      <c r="L296" s="46">
        <f t="shared" si="115"/>
        <v>173</v>
      </c>
      <c r="M296" s="25">
        <f t="shared" si="121"/>
        <v>0.17248255234297108</v>
      </c>
      <c r="N296" s="46">
        <f t="shared" si="116"/>
        <v>7</v>
      </c>
      <c r="O296" s="42">
        <f t="shared" si="122"/>
        <v>0.006979062811565304</v>
      </c>
      <c r="P296" s="35">
        <f t="shared" si="123"/>
        <v>962</v>
      </c>
      <c r="Q296" s="42">
        <f t="shared" si="124"/>
        <v>0.959122632103689</v>
      </c>
      <c r="R296" s="47">
        <f t="shared" si="125"/>
        <v>3.1824526420737786</v>
      </c>
    </row>
    <row r="297" spans="1:18" ht="18" customHeight="1">
      <c r="A297" s="20" t="s">
        <v>30</v>
      </c>
      <c r="B297" s="6" t="s">
        <v>16</v>
      </c>
      <c r="C297" s="44">
        <f t="shared" si="111"/>
        <v>2021</v>
      </c>
      <c r="D297" s="45">
        <f t="shared" si="111"/>
        <v>21</v>
      </c>
      <c r="E297" s="25">
        <f t="shared" si="117"/>
        <v>0.010390895596239486</v>
      </c>
      <c r="F297" s="46">
        <f t="shared" si="112"/>
        <v>625</v>
      </c>
      <c r="G297" s="42">
        <f t="shared" si="118"/>
        <v>0.3092528451261752</v>
      </c>
      <c r="H297" s="46">
        <f t="shared" si="113"/>
        <v>696</v>
      </c>
      <c r="I297" s="25">
        <f t="shared" si="119"/>
        <v>0.34438396833250867</v>
      </c>
      <c r="J297" s="46">
        <f t="shared" si="114"/>
        <v>486</v>
      </c>
      <c r="K297" s="42">
        <f t="shared" si="120"/>
        <v>0.24047501237011382</v>
      </c>
      <c r="L297" s="46">
        <f t="shared" si="115"/>
        <v>208</v>
      </c>
      <c r="M297" s="25">
        <f t="shared" si="121"/>
        <v>0.10291934685799109</v>
      </c>
      <c r="N297" s="46">
        <f t="shared" si="116"/>
        <v>4</v>
      </c>
      <c r="O297" s="42">
        <f t="shared" si="122"/>
        <v>0.0019792182088075212</v>
      </c>
      <c r="P297" s="35">
        <f t="shared" si="123"/>
        <v>2000</v>
      </c>
      <c r="Q297" s="42">
        <f t="shared" si="124"/>
        <v>0.9896091044037605</v>
      </c>
      <c r="R297" s="47">
        <f t="shared" si="125"/>
        <v>3.1504205838693715</v>
      </c>
    </row>
    <row r="298" spans="1:18" ht="18" customHeight="1">
      <c r="A298" s="20" t="s">
        <v>32</v>
      </c>
      <c r="B298" s="6" t="s">
        <v>102</v>
      </c>
      <c r="C298" s="44">
        <f t="shared" si="111"/>
        <v>405</v>
      </c>
      <c r="D298" s="45">
        <f t="shared" si="111"/>
        <v>6</v>
      </c>
      <c r="E298" s="25">
        <f t="shared" si="117"/>
        <v>0.014814814814814815</v>
      </c>
      <c r="F298" s="46">
        <f t="shared" si="112"/>
        <v>168</v>
      </c>
      <c r="G298" s="42">
        <f t="shared" si="118"/>
        <v>0.4148148148148148</v>
      </c>
      <c r="H298" s="46">
        <f t="shared" si="113"/>
        <v>108</v>
      </c>
      <c r="I298" s="25">
        <f t="shared" si="119"/>
        <v>0.26666666666666666</v>
      </c>
      <c r="J298" s="46">
        <f t="shared" si="114"/>
        <v>68</v>
      </c>
      <c r="K298" s="42">
        <f t="shared" si="120"/>
        <v>0.16790123456790124</v>
      </c>
      <c r="L298" s="46">
        <f t="shared" si="115"/>
        <v>54</v>
      </c>
      <c r="M298" s="25">
        <f t="shared" si="121"/>
        <v>0.13333333333333333</v>
      </c>
      <c r="N298" s="46">
        <f t="shared" si="116"/>
        <v>1</v>
      </c>
      <c r="O298" s="42">
        <f t="shared" si="122"/>
        <v>0.0024691358024691358</v>
      </c>
      <c r="P298" s="35">
        <f t="shared" si="123"/>
        <v>399</v>
      </c>
      <c r="Q298" s="42">
        <f t="shared" si="124"/>
        <v>0.9851851851851852</v>
      </c>
      <c r="R298" s="47">
        <f t="shared" si="125"/>
        <v>2.9975308641975307</v>
      </c>
    </row>
    <row r="299" spans="1:18" ht="18" customHeight="1">
      <c r="A299" s="20" t="s">
        <v>34</v>
      </c>
      <c r="B299" s="6" t="s">
        <v>11</v>
      </c>
      <c r="C299" s="44">
        <f t="shared" si="111"/>
        <v>1496</v>
      </c>
      <c r="D299" s="45">
        <f t="shared" si="111"/>
        <v>11</v>
      </c>
      <c r="E299" s="25">
        <f t="shared" si="117"/>
        <v>0.007352941176470588</v>
      </c>
      <c r="F299" s="46">
        <f t="shared" si="112"/>
        <v>218</v>
      </c>
      <c r="G299" s="42">
        <f t="shared" si="118"/>
        <v>0.14572192513368984</v>
      </c>
      <c r="H299" s="46">
        <f t="shared" si="113"/>
        <v>338</v>
      </c>
      <c r="I299" s="25">
        <f t="shared" si="119"/>
        <v>0.22593582887700533</v>
      </c>
      <c r="J299" s="46">
        <f t="shared" si="114"/>
        <v>357</v>
      </c>
      <c r="K299" s="42">
        <f t="shared" si="120"/>
        <v>0.23863636363636365</v>
      </c>
      <c r="L299" s="46">
        <f t="shared" si="115"/>
        <v>545</v>
      </c>
      <c r="M299" s="25">
        <f t="shared" si="121"/>
        <v>0.3643048128342246</v>
      </c>
      <c r="N299" s="46">
        <f t="shared" si="116"/>
        <v>28</v>
      </c>
      <c r="O299" s="42">
        <f t="shared" si="122"/>
        <v>0.01871657754010695</v>
      </c>
      <c r="P299" s="35">
        <f t="shared" si="123"/>
        <v>1485</v>
      </c>
      <c r="Q299" s="42">
        <f t="shared" si="124"/>
        <v>0.9926470588235294</v>
      </c>
      <c r="R299" s="47">
        <f t="shared" si="125"/>
        <v>3.8649732620320854</v>
      </c>
    </row>
    <row r="300" spans="1:18" ht="18" customHeight="1">
      <c r="A300" s="20" t="s">
        <v>56</v>
      </c>
      <c r="B300" s="6" t="s">
        <v>103</v>
      </c>
      <c r="C300" s="44">
        <f t="shared" si="111"/>
        <v>93</v>
      </c>
      <c r="D300" s="45">
        <f t="shared" si="111"/>
        <v>0</v>
      </c>
      <c r="E300" s="25">
        <f t="shared" si="117"/>
        <v>0</v>
      </c>
      <c r="F300" s="46">
        <f t="shared" si="112"/>
        <v>17</v>
      </c>
      <c r="G300" s="42">
        <f t="shared" si="118"/>
        <v>0.1827956989247312</v>
      </c>
      <c r="H300" s="46">
        <f t="shared" si="113"/>
        <v>25</v>
      </c>
      <c r="I300" s="25">
        <f t="shared" si="119"/>
        <v>0.26881720430107525</v>
      </c>
      <c r="J300" s="46">
        <f t="shared" si="114"/>
        <v>32</v>
      </c>
      <c r="K300" s="42">
        <f t="shared" si="120"/>
        <v>0.34408602150537637</v>
      </c>
      <c r="L300" s="46">
        <f t="shared" si="115"/>
        <v>14</v>
      </c>
      <c r="M300" s="25">
        <f t="shared" si="121"/>
        <v>0.15053763440860216</v>
      </c>
      <c r="N300" s="46">
        <f t="shared" si="116"/>
        <v>5</v>
      </c>
      <c r="O300" s="42">
        <f t="shared" si="122"/>
        <v>0.053763440860215055</v>
      </c>
      <c r="P300" s="35">
        <f t="shared" si="123"/>
        <v>93</v>
      </c>
      <c r="Q300" s="42">
        <f t="shared" si="124"/>
        <v>1</v>
      </c>
      <c r="R300" s="47">
        <f t="shared" si="125"/>
        <v>3.6236559139784945</v>
      </c>
    </row>
    <row r="301" spans="1:18" ht="18" customHeight="1">
      <c r="A301" s="20" t="s">
        <v>105</v>
      </c>
      <c r="B301" s="6" t="s">
        <v>19</v>
      </c>
      <c r="C301" s="44">
        <f t="shared" si="111"/>
        <v>69</v>
      </c>
      <c r="D301" s="45">
        <f t="shared" si="111"/>
        <v>0</v>
      </c>
      <c r="E301" s="25">
        <f t="shared" si="117"/>
        <v>0</v>
      </c>
      <c r="F301" s="46">
        <f t="shared" si="112"/>
        <v>18</v>
      </c>
      <c r="G301" s="42">
        <f t="shared" si="118"/>
        <v>0.2608695652173913</v>
      </c>
      <c r="H301" s="46">
        <f t="shared" si="113"/>
        <v>14</v>
      </c>
      <c r="I301" s="25">
        <f t="shared" si="119"/>
        <v>0.2028985507246377</v>
      </c>
      <c r="J301" s="46">
        <f t="shared" si="114"/>
        <v>24</v>
      </c>
      <c r="K301" s="42">
        <f t="shared" si="120"/>
        <v>0.34782608695652173</v>
      </c>
      <c r="L301" s="46">
        <f t="shared" si="115"/>
        <v>11</v>
      </c>
      <c r="M301" s="25">
        <f t="shared" si="121"/>
        <v>0.15942028985507245</v>
      </c>
      <c r="N301" s="46">
        <f t="shared" si="116"/>
        <v>2</v>
      </c>
      <c r="O301" s="42">
        <f t="shared" si="122"/>
        <v>0.028985507246376812</v>
      </c>
      <c r="P301" s="35">
        <f t="shared" si="123"/>
        <v>69</v>
      </c>
      <c r="Q301" s="42">
        <f t="shared" si="124"/>
        <v>1</v>
      </c>
      <c r="R301" s="47">
        <f t="shared" si="125"/>
        <v>3.4927536231884058</v>
      </c>
    </row>
    <row r="302" spans="1:18" ht="18" customHeight="1">
      <c r="A302" s="20" t="s">
        <v>106</v>
      </c>
      <c r="B302" s="6" t="s">
        <v>104</v>
      </c>
      <c r="C302" s="44">
        <f t="shared" si="111"/>
        <v>13</v>
      </c>
      <c r="D302" s="45">
        <f t="shared" si="111"/>
        <v>1</v>
      </c>
      <c r="E302" s="25">
        <f t="shared" si="117"/>
        <v>0.07692307692307693</v>
      </c>
      <c r="F302" s="46">
        <f t="shared" si="112"/>
        <v>5</v>
      </c>
      <c r="G302" s="42">
        <f t="shared" si="118"/>
        <v>0.38461538461538464</v>
      </c>
      <c r="H302" s="46">
        <f t="shared" si="113"/>
        <v>1</v>
      </c>
      <c r="I302" s="25">
        <f t="shared" si="119"/>
        <v>0.07692307692307693</v>
      </c>
      <c r="J302" s="46">
        <f t="shared" si="114"/>
        <v>2</v>
      </c>
      <c r="K302" s="42">
        <f t="shared" si="120"/>
        <v>0.15384615384615385</v>
      </c>
      <c r="L302" s="46">
        <f t="shared" si="115"/>
        <v>3</v>
      </c>
      <c r="M302" s="25">
        <f t="shared" si="121"/>
        <v>0.23076923076923078</v>
      </c>
      <c r="N302" s="46">
        <f t="shared" si="116"/>
        <v>1</v>
      </c>
      <c r="O302" s="42">
        <f t="shared" si="122"/>
        <v>0.07692307692307693</v>
      </c>
      <c r="P302" s="35">
        <f t="shared" si="123"/>
        <v>12</v>
      </c>
      <c r="Q302" s="42">
        <f t="shared" si="124"/>
        <v>0.9230769230769231</v>
      </c>
      <c r="R302" s="47">
        <f t="shared" si="125"/>
        <v>3.3076923076923075</v>
      </c>
    </row>
    <row r="303" spans="1:18" ht="18" customHeight="1">
      <c r="A303" s="20" t="s">
        <v>127</v>
      </c>
      <c r="B303" s="6" t="s">
        <v>122</v>
      </c>
      <c r="C303" s="44">
        <f t="shared" si="111"/>
        <v>1116</v>
      </c>
      <c r="D303" s="45">
        <f t="shared" si="111"/>
        <v>15</v>
      </c>
      <c r="E303" s="25">
        <f t="shared" si="117"/>
        <v>0.013440860215053764</v>
      </c>
      <c r="F303" s="46">
        <f t="shared" si="112"/>
        <v>304</v>
      </c>
      <c r="G303" s="42">
        <f t="shared" si="118"/>
        <v>0.2724014336917563</v>
      </c>
      <c r="H303" s="46">
        <f t="shared" si="113"/>
        <v>358</v>
      </c>
      <c r="I303" s="25">
        <f t="shared" si="119"/>
        <v>0.3207885304659498</v>
      </c>
      <c r="J303" s="46">
        <f t="shared" si="114"/>
        <v>286</v>
      </c>
      <c r="K303" s="42">
        <f t="shared" si="120"/>
        <v>0.25627240143369173</v>
      </c>
      <c r="L303" s="46">
        <f t="shared" si="115"/>
        <v>137</v>
      </c>
      <c r="M303" s="25">
        <f t="shared" si="121"/>
        <v>0.12275985663082438</v>
      </c>
      <c r="N303" s="46">
        <f t="shared" si="116"/>
        <v>16</v>
      </c>
      <c r="O303" s="42">
        <f t="shared" si="122"/>
        <v>0.014336917562724014</v>
      </c>
      <c r="P303" s="35">
        <f t="shared" si="123"/>
        <v>1101</v>
      </c>
      <c r="Q303" s="42">
        <f t="shared" si="124"/>
        <v>0.9865591397849462</v>
      </c>
      <c r="R303" s="47">
        <f t="shared" si="125"/>
        <v>3.2455197132616487</v>
      </c>
    </row>
    <row r="304" spans="1:18" ht="18" customHeight="1">
      <c r="A304" s="20" t="s">
        <v>128</v>
      </c>
      <c r="B304" s="6" t="s">
        <v>107</v>
      </c>
      <c r="C304" s="44">
        <f t="shared" si="111"/>
        <v>0</v>
      </c>
      <c r="D304" s="45">
        <f t="shared" si="111"/>
        <v>0</v>
      </c>
      <c r="E304" s="25" t="e">
        <f t="shared" si="117"/>
        <v>#DIV/0!</v>
      </c>
      <c r="F304" s="46">
        <f t="shared" si="112"/>
        <v>0</v>
      </c>
      <c r="G304" s="42" t="e">
        <f t="shared" si="118"/>
        <v>#DIV/0!</v>
      </c>
      <c r="H304" s="46">
        <f t="shared" si="113"/>
        <v>0</v>
      </c>
      <c r="I304" s="25" t="e">
        <f t="shared" si="119"/>
        <v>#DIV/0!</v>
      </c>
      <c r="J304" s="46">
        <f t="shared" si="114"/>
        <v>0</v>
      </c>
      <c r="K304" s="42" t="e">
        <f t="shared" si="120"/>
        <v>#DIV/0!</v>
      </c>
      <c r="L304" s="46">
        <f t="shared" si="115"/>
        <v>0</v>
      </c>
      <c r="M304" s="25" t="e">
        <f t="shared" si="121"/>
        <v>#DIV/0!</v>
      </c>
      <c r="N304" s="46">
        <f t="shared" si="116"/>
        <v>0</v>
      </c>
      <c r="O304" s="42" t="e">
        <f t="shared" si="122"/>
        <v>#DIV/0!</v>
      </c>
      <c r="P304" s="35">
        <f t="shared" si="123"/>
        <v>0</v>
      </c>
      <c r="Q304" s="42" t="e">
        <f t="shared" si="124"/>
        <v>#DIV/0!</v>
      </c>
      <c r="R304" s="47" t="e">
        <f t="shared" si="125"/>
        <v>#DIV/0!</v>
      </c>
    </row>
    <row r="305" spans="1:18" ht="18" customHeight="1">
      <c r="A305" s="20" t="s">
        <v>129</v>
      </c>
      <c r="B305" s="6" t="s">
        <v>108</v>
      </c>
      <c r="C305" s="44">
        <f t="shared" si="111"/>
        <v>0</v>
      </c>
      <c r="D305" s="45">
        <f t="shared" si="111"/>
        <v>0</v>
      </c>
      <c r="E305" s="25" t="e">
        <f t="shared" si="117"/>
        <v>#DIV/0!</v>
      </c>
      <c r="F305" s="46">
        <f t="shared" si="112"/>
        <v>0</v>
      </c>
      <c r="G305" s="42" t="e">
        <f t="shared" si="118"/>
        <v>#DIV/0!</v>
      </c>
      <c r="H305" s="46">
        <f t="shared" si="113"/>
        <v>0</v>
      </c>
      <c r="I305" s="25" t="e">
        <f t="shared" si="119"/>
        <v>#DIV/0!</v>
      </c>
      <c r="J305" s="46">
        <f t="shared" si="114"/>
        <v>0</v>
      </c>
      <c r="K305" s="42" t="e">
        <f t="shared" si="120"/>
        <v>#DIV/0!</v>
      </c>
      <c r="L305" s="46">
        <f t="shared" si="115"/>
        <v>0</v>
      </c>
      <c r="M305" s="25" t="e">
        <f t="shared" si="121"/>
        <v>#DIV/0!</v>
      </c>
      <c r="N305" s="46">
        <f t="shared" si="116"/>
        <v>0</v>
      </c>
      <c r="O305" s="42" t="e">
        <f t="shared" si="122"/>
        <v>#DIV/0!</v>
      </c>
      <c r="P305" s="35">
        <f t="shared" si="123"/>
        <v>0</v>
      </c>
      <c r="Q305" s="42" t="e">
        <f t="shared" si="124"/>
        <v>#DIV/0!</v>
      </c>
      <c r="R305" s="47" t="e">
        <f t="shared" si="125"/>
        <v>#DIV/0!</v>
      </c>
    </row>
    <row r="306" spans="1:18" ht="18" customHeight="1">
      <c r="A306" s="20" t="s">
        <v>130</v>
      </c>
      <c r="B306" s="6" t="s">
        <v>123</v>
      </c>
      <c r="C306" s="44">
        <f t="shared" si="111"/>
        <v>0</v>
      </c>
      <c r="D306" s="45">
        <f t="shared" si="111"/>
        <v>0</v>
      </c>
      <c r="E306" s="25" t="e">
        <f t="shared" si="117"/>
        <v>#DIV/0!</v>
      </c>
      <c r="F306" s="46">
        <f t="shared" si="112"/>
        <v>0</v>
      </c>
      <c r="G306" s="42" t="e">
        <f t="shared" si="118"/>
        <v>#DIV/0!</v>
      </c>
      <c r="H306" s="46">
        <f t="shared" si="113"/>
        <v>0</v>
      </c>
      <c r="I306" s="25" t="e">
        <f t="shared" si="119"/>
        <v>#DIV/0!</v>
      </c>
      <c r="J306" s="46">
        <f t="shared" si="114"/>
        <v>0</v>
      </c>
      <c r="K306" s="42" t="e">
        <f t="shared" si="120"/>
        <v>#DIV/0!</v>
      </c>
      <c r="L306" s="46">
        <f t="shared" si="115"/>
        <v>0</v>
      </c>
      <c r="M306" s="25" t="e">
        <f t="shared" si="121"/>
        <v>#DIV/0!</v>
      </c>
      <c r="N306" s="46">
        <f t="shared" si="116"/>
        <v>0</v>
      </c>
      <c r="O306" s="42" t="e">
        <f t="shared" si="122"/>
        <v>#DIV/0!</v>
      </c>
      <c r="P306" s="35">
        <f t="shared" si="123"/>
        <v>0</v>
      </c>
      <c r="Q306" s="42" t="e">
        <f t="shared" si="124"/>
        <v>#DIV/0!</v>
      </c>
      <c r="R306" s="47" t="e">
        <f t="shared" si="125"/>
        <v>#DIV/0!</v>
      </c>
    </row>
    <row r="307" spans="1:18" ht="18" customHeight="1">
      <c r="A307" s="20" t="s">
        <v>131</v>
      </c>
      <c r="B307" s="6" t="s">
        <v>124</v>
      </c>
      <c r="C307" s="44">
        <f t="shared" si="111"/>
        <v>0</v>
      </c>
      <c r="D307" s="45">
        <f t="shared" si="111"/>
        <v>0</v>
      </c>
      <c r="E307" s="25" t="e">
        <f t="shared" si="117"/>
        <v>#DIV/0!</v>
      </c>
      <c r="F307" s="46">
        <f t="shared" si="112"/>
        <v>0</v>
      </c>
      <c r="G307" s="42" t="e">
        <f t="shared" si="118"/>
        <v>#DIV/0!</v>
      </c>
      <c r="H307" s="46">
        <f t="shared" si="113"/>
        <v>0</v>
      </c>
      <c r="I307" s="25" t="e">
        <f t="shared" si="119"/>
        <v>#DIV/0!</v>
      </c>
      <c r="J307" s="46">
        <f t="shared" si="114"/>
        <v>0</v>
      </c>
      <c r="K307" s="42" t="e">
        <f t="shared" si="120"/>
        <v>#DIV/0!</v>
      </c>
      <c r="L307" s="46">
        <f t="shared" si="115"/>
        <v>0</v>
      </c>
      <c r="M307" s="25" t="e">
        <f t="shared" si="121"/>
        <v>#DIV/0!</v>
      </c>
      <c r="N307" s="46">
        <f t="shared" si="116"/>
        <v>0</v>
      </c>
      <c r="O307" s="42" t="e">
        <f t="shared" si="122"/>
        <v>#DIV/0!</v>
      </c>
      <c r="P307" s="35">
        <f t="shared" si="123"/>
        <v>0</v>
      </c>
      <c r="Q307" s="42" t="e">
        <f t="shared" si="124"/>
        <v>#DIV/0!</v>
      </c>
      <c r="R307" s="47" t="e">
        <f t="shared" si="125"/>
        <v>#DIV/0!</v>
      </c>
    </row>
    <row r="308" spans="1:18" ht="18" customHeight="1">
      <c r="A308" s="20" t="s">
        <v>132</v>
      </c>
      <c r="B308" s="6" t="s">
        <v>125</v>
      </c>
      <c r="C308" s="44">
        <f t="shared" si="111"/>
        <v>0</v>
      </c>
      <c r="D308" s="45">
        <f t="shared" si="111"/>
        <v>0</v>
      </c>
      <c r="E308" s="25" t="e">
        <f t="shared" si="117"/>
        <v>#DIV/0!</v>
      </c>
      <c r="F308" s="46">
        <f t="shared" si="112"/>
        <v>0</v>
      </c>
      <c r="G308" s="42" t="e">
        <f t="shared" si="118"/>
        <v>#DIV/0!</v>
      </c>
      <c r="H308" s="46">
        <f t="shared" si="113"/>
        <v>0</v>
      </c>
      <c r="I308" s="25" t="e">
        <f t="shared" si="119"/>
        <v>#DIV/0!</v>
      </c>
      <c r="J308" s="46">
        <f t="shared" si="114"/>
        <v>0</v>
      </c>
      <c r="K308" s="42" t="e">
        <f t="shared" si="120"/>
        <v>#DIV/0!</v>
      </c>
      <c r="L308" s="46">
        <f t="shared" si="115"/>
        <v>0</v>
      </c>
      <c r="M308" s="25" t="e">
        <f t="shared" si="121"/>
        <v>#DIV/0!</v>
      </c>
      <c r="N308" s="46">
        <f t="shared" si="116"/>
        <v>0</v>
      </c>
      <c r="O308" s="42" t="e">
        <f t="shared" si="122"/>
        <v>#DIV/0!</v>
      </c>
      <c r="P308" s="35">
        <f t="shared" si="123"/>
        <v>0</v>
      </c>
      <c r="Q308" s="42" t="e">
        <f t="shared" si="124"/>
        <v>#DIV/0!</v>
      </c>
      <c r="R308" s="47" t="e">
        <f t="shared" si="125"/>
        <v>#DIV/0!</v>
      </c>
    </row>
    <row r="309" spans="1:18" ht="18" customHeight="1" thickBot="1">
      <c r="A309" s="20" t="s">
        <v>133</v>
      </c>
      <c r="B309" s="6" t="s">
        <v>126</v>
      </c>
      <c r="C309" s="48">
        <f t="shared" si="111"/>
        <v>0</v>
      </c>
      <c r="D309" s="49">
        <f t="shared" si="111"/>
        <v>0</v>
      </c>
      <c r="E309" s="25" t="e">
        <f t="shared" si="117"/>
        <v>#DIV/0!</v>
      </c>
      <c r="F309" s="50">
        <f t="shared" si="112"/>
        <v>0</v>
      </c>
      <c r="G309" s="42" t="e">
        <f t="shared" si="118"/>
        <v>#DIV/0!</v>
      </c>
      <c r="H309" s="50">
        <f t="shared" si="113"/>
        <v>0</v>
      </c>
      <c r="I309" s="25" t="e">
        <f t="shared" si="119"/>
        <v>#DIV/0!</v>
      </c>
      <c r="J309" s="50">
        <f t="shared" si="114"/>
        <v>0</v>
      </c>
      <c r="K309" s="42" t="e">
        <f t="shared" si="120"/>
        <v>#DIV/0!</v>
      </c>
      <c r="L309" s="50">
        <f t="shared" si="115"/>
        <v>0</v>
      </c>
      <c r="M309" s="25" t="e">
        <f t="shared" si="121"/>
        <v>#DIV/0!</v>
      </c>
      <c r="N309" s="50">
        <f t="shared" si="116"/>
        <v>0</v>
      </c>
      <c r="O309" s="42" t="e">
        <f t="shared" si="122"/>
        <v>#DIV/0!</v>
      </c>
      <c r="P309" s="35">
        <f t="shared" si="123"/>
        <v>0</v>
      </c>
      <c r="Q309" s="42" t="e">
        <f t="shared" si="124"/>
        <v>#DIV/0!</v>
      </c>
      <c r="R309" s="47" t="e">
        <f t="shared" si="125"/>
        <v>#DIV/0!</v>
      </c>
    </row>
    <row r="310" spans="1:18" ht="23.25" customHeight="1" thickBot="1">
      <c r="A310" s="281" t="s">
        <v>35</v>
      </c>
      <c r="B310" s="282"/>
      <c r="C310" s="31">
        <f>SUM(C285:C309)</f>
        <v>14649</v>
      </c>
      <c r="D310" s="32">
        <f>SUM(D285:D309)</f>
        <v>265</v>
      </c>
      <c r="E310" s="28">
        <f>D310/C310</f>
        <v>0.018089972011741416</v>
      </c>
      <c r="F310" s="33">
        <f>SUM(F285:F309)</f>
        <v>4075</v>
      </c>
      <c r="G310" s="29">
        <f>F310/C310</f>
        <v>0.27817598470885385</v>
      </c>
      <c r="H310" s="33">
        <f>SUM(H285:H309)</f>
        <v>4445</v>
      </c>
      <c r="I310" s="28">
        <f>H310/C310</f>
        <v>0.3034336814799645</v>
      </c>
      <c r="J310" s="33">
        <f>SUM(J285:J309)</f>
        <v>3370</v>
      </c>
      <c r="K310" s="29">
        <f>J310/C310</f>
        <v>0.23004983275308893</v>
      </c>
      <c r="L310" s="33">
        <f>SUM(L285:L309)</f>
        <v>2364</v>
      </c>
      <c r="M310" s="28">
        <f>L310/C310</f>
        <v>0.1613762031537989</v>
      </c>
      <c r="N310" s="33">
        <f>SUM(N285:N309)</f>
        <v>152</v>
      </c>
      <c r="O310" s="29">
        <f>N310/C310</f>
        <v>0.010376134889753566</v>
      </c>
      <c r="P310" s="34">
        <f>SUM(P285:P309)</f>
        <v>14384</v>
      </c>
      <c r="Q310" s="29">
        <f>P310/C310</f>
        <v>0.9819100279882585</v>
      </c>
      <c r="R310" s="30">
        <f>(D310*1+F310*2+H310*3+J310*4+L310*5+N310*6)/C310</f>
        <v>3.2740801419892143</v>
      </c>
    </row>
    <row r="311" ht="12.75">
      <c r="B311" s="18"/>
    </row>
    <row r="316" spans="5:15" ht="12.75">
      <c r="E316" s="258"/>
      <c r="G316" s="258"/>
      <c r="I316" s="258"/>
      <c r="K316" s="258"/>
      <c r="M316" s="258"/>
      <c r="O316" s="258"/>
    </row>
    <row r="318" spans="5:15" ht="12.75">
      <c r="E318" s="258"/>
      <c r="G318" s="258"/>
      <c r="I318" s="258"/>
      <c r="K318" s="258"/>
      <c r="M318" s="258"/>
      <c r="O318" s="258"/>
    </row>
    <row r="324" spans="5:15" ht="12.75">
      <c r="E324" s="258"/>
      <c r="G324" s="258"/>
      <c r="I324" s="258"/>
      <c r="K324" s="258"/>
      <c r="M324" s="258"/>
      <c r="O324" s="258"/>
    </row>
    <row r="328" spans="5:15" ht="12.75">
      <c r="E328" s="258"/>
      <c r="G328" s="258"/>
      <c r="I328" s="258"/>
      <c r="K328" s="258"/>
      <c r="M328" s="258"/>
      <c r="O328" s="258"/>
    </row>
    <row r="329" spans="5:15" ht="12.75">
      <c r="E329" s="258"/>
      <c r="G329" s="258"/>
      <c r="I329" s="258"/>
      <c r="K329" s="258"/>
      <c r="M329" s="258"/>
      <c r="O329" s="258"/>
    </row>
    <row r="330" spans="5:15" ht="12.75">
      <c r="E330" s="258"/>
      <c r="G330" s="258"/>
      <c r="I330" s="258"/>
      <c r="K330" s="258"/>
      <c r="M330" s="258"/>
      <c r="O330" s="258"/>
    </row>
    <row r="334" spans="5:15" ht="12.75">
      <c r="E334" s="258"/>
      <c r="G334" s="258"/>
      <c r="I334" s="258"/>
      <c r="K334" s="258"/>
      <c r="M334" s="258"/>
      <c r="O334" s="258"/>
    </row>
  </sheetData>
  <mergeCells count="80">
    <mergeCell ref="P66:P67"/>
    <mergeCell ref="Q66:Q67"/>
    <mergeCell ref="R66:R67"/>
    <mergeCell ref="A93:B93"/>
    <mergeCell ref="A66:A67"/>
    <mergeCell ref="B66:B67"/>
    <mergeCell ref="C66:C67"/>
    <mergeCell ref="D66:O66"/>
    <mergeCell ref="R252:R253"/>
    <mergeCell ref="C252:C253"/>
    <mergeCell ref="P283:P284"/>
    <mergeCell ref="Q283:Q284"/>
    <mergeCell ref="R283:R284"/>
    <mergeCell ref="C283:C284"/>
    <mergeCell ref="A190:A191"/>
    <mergeCell ref="B190:B191"/>
    <mergeCell ref="P252:P253"/>
    <mergeCell ref="Q252:Q253"/>
    <mergeCell ref="P221:P222"/>
    <mergeCell ref="Q221:Q222"/>
    <mergeCell ref="R221:R222"/>
    <mergeCell ref="C221:C222"/>
    <mergeCell ref="P190:P191"/>
    <mergeCell ref="Q190:Q191"/>
    <mergeCell ref="R128:R129"/>
    <mergeCell ref="C128:C129"/>
    <mergeCell ref="R159:R160"/>
    <mergeCell ref="R190:R191"/>
    <mergeCell ref="C190:C191"/>
    <mergeCell ref="P128:P129"/>
    <mergeCell ref="Q128:Q129"/>
    <mergeCell ref="A159:A160"/>
    <mergeCell ref="B159:B160"/>
    <mergeCell ref="P159:P160"/>
    <mergeCell ref="Q159:Q160"/>
    <mergeCell ref="C159:C160"/>
    <mergeCell ref="A62:B62"/>
    <mergeCell ref="A31:B31"/>
    <mergeCell ref="A186:B186"/>
    <mergeCell ref="A155:B155"/>
    <mergeCell ref="A124:B124"/>
    <mergeCell ref="A35:A36"/>
    <mergeCell ref="A128:A129"/>
    <mergeCell ref="B128:B129"/>
    <mergeCell ref="B35:B36"/>
    <mergeCell ref="A97:A98"/>
    <mergeCell ref="A310:B310"/>
    <mergeCell ref="A279:B279"/>
    <mergeCell ref="A248:B248"/>
    <mergeCell ref="A217:B217"/>
    <mergeCell ref="A252:A253"/>
    <mergeCell ref="B252:B253"/>
    <mergeCell ref="A283:A284"/>
    <mergeCell ref="B283:B284"/>
    <mergeCell ref="A221:A222"/>
    <mergeCell ref="B221:B222"/>
    <mergeCell ref="Q4:Q5"/>
    <mergeCell ref="R4:R5"/>
    <mergeCell ref="C4:C5"/>
    <mergeCell ref="D283:O283"/>
    <mergeCell ref="D97:O97"/>
    <mergeCell ref="D128:O128"/>
    <mergeCell ref="D159:O159"/>
    <mergeCell ref="D252:O252"/>
    <mergeCell ref="D190:O190"/>
    <mergeCell ref="D221:O221"/>
    <mergeCell ref="A4:A5"/>
    <mergeCell ref="B4:B5"/>
    <mergeCell ref="P4:P5"/>
    <mergeCell ref="D4:O4"/>
    <mergeCell ref="P35:P36"/>
    <mergeCell ref="Q35:Q36"/>
    <mergeCell ref="R35:R36"/>
    <mergeCell ref="C35:C36"/>
    <mergeCell ref="D35:O35"/>
    <mergeCell ref="B97:B98"/>
    <mergeCell ref="P97:P98"/>
    <mergeCell ref="R97:R98"/>
    <mergeCell ref="Q97:Q98"/>
    <mergeCell ref="C97:C98"/>
  </mergeCells>
  <conditionalFormatting sqref="C6:R31 C285:R310 C254:R279 C99:R124 C130:R155 C68:R93 C223:R248 C161:R186 C37:R62 C192:R217">
    <cfRule type="cellIs" priority="1" dxfId="0" operator="greaterThan" stopIfTrue="1">
      <formula>0</formula>
    </cfRule>
  </conditionalFormatting>
  <dataValidations count="2">
    <dataValidation type="whole" allowBlank="1" showInputMessage="1" showErrorMessage="1" errorTitle="Niewłaściwa liczba" error="Podaj liczbę z zakresu 0 do 1000" sqref="N68:N92 L68:L92 J68:J92 H68:H92 F68:F92 D68:D92">
      <formula1>0</formula1>
      <formula2>1000</formula2>
    </dataValidation>
    <dataValidation allowBlank="1" showInputMessage="1" showErrorMessage="1" errorTitle="Niewłaściwa liczba" error="Podaj liczbę z zakresu 0 do 1000" sqref="A1:IV62 A94:IV65536"/>
  </dataValidations>
  <printOptions horizontalCentered="1"/>
  <pageMargins left="0.7874015748031497" right="0.7874015748031497" top="1.1811023622047245" bottom="0.5905511811023623" header="0.7874015748031497" footer="0.3937007874015748"/>
  <pageSetup horizontalDpi="300" verticalDpi="300" orientation="landscape" paperSize="9" scale="73" r:id="rId1"/>
  <headerFooter alignWithMargins="0">
    <oddHeader>&amp;C&amp;"Times New Roman CE,Pogrubiona"&amp;16M A T U R A   `05</oddHeader>
  </headerFooter>
  <rowBreaks count="9" manualBreakCount="9">
    <brk id="31" min="1" max="17" man="1"/>
    <brk id="62" max="17" man="1"/>
    <brk id="93" min="1" max="17" man="1"/>
    <brk id="124" min="1" max="17" man="1"/>
    <brk id="155" min="1" max="17" man="1"/>
    <brk id="186" min="1" max="17" man="1"/>
    <brk id="217" min="1" max="17" man="1"/>
    <brk id="248" min="1" max="17" man="1"/>
    <brk id="279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X23"/>
  <sheetViews>
    <sheetView tabSelected="1" view="pageBreakPreview" zoomScaleSheetLayoutView="100" workbookViewId="0" topLeftCell="AG8">
      <selection activeCell="AM14" sqref="AM14:AT15"/>
    </sheetView>
  </sheetViews>
  <sheetFormatPr defaultColWidth="9.00390625" defaultRowHeight="12.75"/>
  <cols>
    <col min="1" max="1" width="4.875" style="78" customWidth="1"/>
    <col min="2" max="2" width="23.625" style="129" customWidth="1"/>
    <col min="3" max="4" width="8.875" style="129" customWidth="1"/>
    <col min="5" max="5" width="7.875" style="129" customWidth="1"/>
    <col min="6" max="6" width="11.00390625" style="129" customWidth="1"/>
    <col min="7" max="7" width="7.875" style="129" customWidth="1"/>
    <col min="8" max="8" width="10.875" style="129" customWidth="1"/>
    <col min="9" max="9" width="7.875" style="129" customWidth="1"/>
    <col min="10" max="11" width="8.875" style="129" customWidth="1"/>
    <col min="12" max="12" width="7.875" style="129" customWidth="1"/>
    <col min="13" max="13" width="8.875" style="129" customWidth="1"/>
    <col min="14" max="14" width="7.875" style="129" customWidth="1"/>
    <col min="15" max="15" width="8.875" style="129" customWidth="1"/>
    <col min="16" max="16" width="7.875" style="129" customWidth="1"/>
    <col min="17" max="17" width="4.875" style="129" customWidth="1"/>
    <col min="18" max="18" width="22.50390625" style="129" customWidth="1"/>
    <col min="19" max="19" width="9.625" style="129" customWidth="1"/>
    <col min="20" max="24" width="10.875" style="129" customWidth="1"/>
    <col min="25" max="26" width="8.875" style="129" customWidth="1"/>
    <col min="27" max="31" width="7.875" style="129" customWidth="1"/>
    <col min="32" max="32" width="4.875" style="129" customWidth="1"/>
    <col min="33" max="33" width="23.625" style="129" customWidth="1"/>
    <col min="34" max="34" width="8.875" style="129" customWidth="1"/>
    <col min="35" max="35" width="10.875" style="129" customWidth="1"/>
    <col min="36" max="36" width="7.875" style="129" customWidth="1"/>
    <col min="37" max="37" width="10.875" style="129" customWidth="1"/>
    <col min="38" max="38" width="7.875" style="129" customWidth="1"/>
    <col min="39" max="39" width="10.625" style="129" customWidth="1"/>
    <col min="40" max="40" width="8.875" style="129" customWidth="1"/>
    <col min="41" max="41" width="7.875" style="129" customWidth="1"/>
    <col min="42" max="42" width="8.875" style="129" customWidth="1"/>
    <col min="43" max="43" width="7.875" style="129" customWidth="1"/>
    <col min="44" max="44" width="8.875" style="129" customWidth="1"/>
    <col min="45" max="45" width="7.875" style="129" customWidth="1"/>
    <col min="46" max="46" width="8.875" style="129" customWidth="1"/>
    <col min="47" max="47" width="7.625" style="129" customWidth="1"/>
    <col min="48" max="50" width="8.875" style="129" customWidth="1"/>
    <col min="51" max="51" width="10.875" style="129" customWidth="1"/>
    <col min="52" max="52" width="7.875" style="129" customWidth="1"/>
    <col min="53" max="53" width="10.875" style="129" customWidth="1"/>
    <col min="54" max="54" width="11.125" style="129" customWidth="1"/>
    <col min="55" max="56" width="8.875" style="129" customWidth="1"/>
    <col min="57" max="57" width="7.875" style="129" customWidth="1"/>
    <col min="58" max="58" width="8.875" style="129" customWidth="1"/>
    <col min="59" max="59" width="7.875" style="129" customWidth="1"/>
    <col min="60" max="60" width="8.875" style="129" customWidth="1"/>
    <col min="61" max="61" width="7.875" style="129" customWidth="1"/>
    <col min="62" max="16384" width="9.375" style="129" customWidth="1"/>
  </cols>
  <sheetData>
    <row r="1" spans="1:20" ht="8.25" customHeight="1">
      <c r="A1" s="76"/>
      <c r="B1" s="128"/>
      <c r="Q1" s="76"/>
      <c r="R1" s="128"/>
      <c r="S1" s="128"/>
      <c r="T1" s="128"/>
    </row>
    <row r="2" spans="1:33" ht="18.75">
      <c r="A2" s="76"/>
      <c r="B2" s="130" t="s">
        <v>88</v>
      </c>
      <c r="Q2" s="76"/>
      <c r="R2" s="130" t="s">
        <v>92</v>
      </c>
      <c r="S2" s="130"/>
      <c r="T2" s="130"/>
      <c r="AF2" s="75"/>
      <c r="AG2" s="130" t="s">
        <v>101</v>
      </c>
    </row>
    <row r="3" ht="13.5" thickBot="1">
      <c r="Q3" s="78"/>
    </row>
    <row r="4" spans="1:47" s="75" customFormat="1" ht="79.5" customHeight="1" thickBot="1">
      <c r="A4" s="131" t="s">
        <v>0</v>
      </c>
      <c r="B4" s="132" t="s">
        <v>36</v>
      </c>
      <c r="C4" s="133" t="s">
        <v>147</v>
      </c>
      <c r="D4" s="134" t="s">
        <v>148</v>
      </c>
      <c r="E4" s="135" t="s">
        <v>37</v>
      </c>
      <c r="F4" s="250" t="s">
        <v>149</v>
      </c>
      <c r="G4" s="135" t="s">
        <v>38</v>
      </c>
      <c r="H4" s="250" t="s">
        <v>146</v>
      </c>
      <c r="I4" s="135" t="s">
        <v>39</v>
      </c>
      <c r="J4" s="137" t="s">
        <v>40</v>
      </c>
      <c r="K4" s="133" t="s">
        <v>41</v>
      </c>
      <c r="L4" s="138" t="s">
        <v>42</v>
      </c>
      <c r="M4" s="133" t="s">
        <v>43</v>
      </c>
      <c r="N4" s="138" t="s">
        <v>44</v>
      </c>
      <c r="O4" s="133" t="s">
        <v>45</v>
      </c>
      <c r="P4" s="138" t="s">
        <v>46</v>
      </c>
      <c r="Q4" s="131" t="s">
        <v>0</v>
      </c>
      <c r="R4" s="132" t="s">
        <v>36</v>
      </c>
      <c r="S4" s="136" t="s">
        <v>150</v>
      </c>
      <c r="T4" s="250" t="s">
        <v>114</v>
      </c>
      <c r="U4" s="250" t="s">
        <v>151</v>
      </c>
      <c r="V4" s="135" t="s">
        <v>93</v>
      </c>
      <c r="W4" s="250" t="s">
        <v>115</v>
      </c>
      <c r="X4" s="135" t="s">
        <v>94</v>
      </c>
      <c r="Y4" s="137" t="s">
        <v>134</v>
      </c>
      <c r="Z4" s="133" t="s">
        <v>95</v>
      </c>
      <c r="AA4" s="138" t="s">
        <v>96</v>
      </c>
      <c r="AB4" s="133" t="s">
        <v>97</v>
      </c>
      <c r="AC4" s="138" t="s">
        <v>98</v>
      </c>
      <c r="AD4" s="133" t="s">
        <v>99</v>
      </c>
      <c r="AE4" s="138" t="s">
        <v>100</v>
      </c>
      <c r="AF4" s="131" t="s">
        <v>0</v>
      </c>
      <c r="AG4" s="132" t="s">
        <v>36</v>
      </c>
      <c r="AH4" s="133" t="s">
        <v>147</v>
      </c>
      <c r="AI4" s="134" t="s">
        <v>148</v>
      </c>
      <c r="AJ4" s="135" t="s">
        <v>139</v>
      </c>
      <c r="AK4" s="250" t="s">
        <v>152</v>
      </c>
      <c r="AL4" s="135" t="s">
        <v>138</v>
      </c>
      <c r="AM4" s="250" t="s">
        <v>115</v>
      </c>
      <c r="AN4" s="135" t="s">
        <v>140</v>
      </c>
      <c r="AO4" s="251" t="s">
        <v>136</v>
      </c>
      <c r="AP4" s="133" t="s">
        <v>137</v>
      </c>
      <c r="AQ4" s="138" t="s">
        <v>141</v>
      </c>
      <c r="AR4" s="133" t="s">
        <v>142</v>
      </c>
      <c r="AS4" s="138" t="s">
        <v>143</v>
      </c>
      <c r="AT4" s="133" t="s">
        <v>145</v>
      </c>
      <c r="AU4" s="138" t="s">
        <v>144</v>
      </c>
    </row>
    <row r="5" spans="1:50" s="144" customFormat="1" ht="15.75" customHeight="1" thickBot="1">
      <c r="A5" s="139">
        <v>1</v>
      </c>
      <c r="B5" s="140">
        <v>2</v>
      </c>
      <c r="C5" s="141">
        <v>3</v>
      </c>
      <c r="D5" s="142">
        <v>4</v>
      </c>
      <c r="E5" s="141">
        <v>5</v>
      </c>
      <c r="F5" s="142">
        <v>6</v>
      </c>
      <c r="G5" s="141">
        <v>7</v>
      </c>
      <c r="H5" s="142">
        <v>8</v>
      </c>
      <c r="I5" s="141">
        <v>9</v>
      </c>
      <c r="J5" s="140">
        <v>10</v>
      </c>
      <c r="K5" s="141">
        <v>11</v>
      </c>
      <c r="L5" s="143">
        <v>12</v>
      </c>
      <c r="M5" s="141">
        <v>13</v>
      </c>
      <c r="N5" s="143">
        <v>14</v>
      </c>
      <c r="O5" s="141">
        <v>15</v>
      </c>
      <c r="P5" s="143">
        <v>16</v>
      </c>
      <c r="Q5" s="139">
        <v>1</v>
      </c>
      <c r="R5" s="140">
        <v>2</v>
      </c>
      <c r="S5" s="139">
        <v>3</v>
      </c>
      <c r="T5" s="139">
        <v>4</v>
      </c>
      <c r="U5" s="142">
        <v>5</v>
      </c>
      <c r="V5" s="141">
        <v>6</v>
      </c>
      <c r="W5" s="142">
        <v>7</v>
      </c>
      <c r="X5" s="141">
        <v>8</v>
      </c>
      <c r="Y5" s="140">
        <v>9</v>
      </c>
      <c r="Z5" s="141">
        <v>10</v>
      </c>
      <c r="AA5" s="143">
        <v>11</v>
      </c>
      <c r="AB5" s="141">
        <v>12</v>
      </c>
      <c r="AC5" s="143">
        <v>13</v>
      </c>
      <c r="AD5" s="141">
        <v>14</v>
      </c>
      <c r="AE5" s="143">
        <v>15</v>
      </c>
      <c r="AF5" s="139">
        <v>1</v>
      </c>
      <c r="AG5" s="140">
        <v>2</v>
      </c>
      <c r="AH5" s="141">
        <v>3</v>
      </c>
      <c r="AI5" s="142">
        <v>4</v>
      </c>
      <c r="AJ5" s="141">
        <v>5</v>
      </c>
      <c r="AK5" s="142">
        <v>6</v>
      </c>
      <c r="AL5" s="141">
        <v>7</v>
      </c>
      <c r="AM5" s="142">
        <v>8</v>
      </c>
      <c r="AN5" s="141">
        <v>9</v>
      </c>
      <c r="AO5" s="140">
        <v>10</v>
      </c>
      <c r="AP5" s="141">
        <v>11</v>
      </c>
      <c r="AQ5" s="143">
        <v>12</v>
      </c>
      <c r="AR5" s="141">
        <v>13</v>
      </c>
      <c r="AS5" s="143">
        <v>14</v>
      </c>
      <c r="AT5" s="141">
        <v>15</v>
      </c>
      <c r="AU5" s="143">
        <v>16</v>
      </c>
      <c r="AW5" s="252" t="s">
        <v>135</v>
      </c>
      <c r="AX5" s="252"/>
    </row>
    <row r="6" spans="1:50" s="109" customFormat="1" ht="19.5" customHeight="1" thickBot="1">
      <c r="A6" s="145" t="s">
        <v>8</v>
      </c>
      <c r="B6" s="146" t="s">
        <v>52</v>
      </c>
      <c r="C6" s="230">
        <v>115</v>
      </c>
      <c r="D6" s="231">
        <v>113</v>
      </c>
      <c r="E6" s="147">
        <f aca="true" t="shared" si="0" ref="E6:E15">D6/C6</f>
        <v>0.9826086956521739</v>
      </c>
      <c r="F6" s="231">
        <v>113</v>
      </c>
      <c r="G6" s="147">
        <f aca="true" t="shared" si="1" ref="G6:G15">F6/D6</f>
        <v>1</v>
      </c>
      <c r="H6" s="231">
        <v>22</v>
      </c>
      <c r="I6" s="147">
        <f aca="true" t="shared" si="2" ref="I6:I15">H6/D6</f>
        <v>0.19469026548672566</v>
      </c>
      <c r="J6" s="148">
        <f>F6+H6</f>
        <v>135</v>
      </c>
      <c r="K6" s="230">
        <v>110</v>
      </c>
      <c r="L6" s="149">
        <f>K6/F6</f>
        <v>0.9734513274336283</v>
      </c>
      <c r="M6" s="230">
        <v>20</v>
      </c>
      <c r="N6" s="149">
        <f>M6/H6</f>
        <v>0.9090909090909091</v>
      </c>
      <c r="O6" s="150">
        <f>K6+M6</f>
        <v>130</v>
      </c>
      <c r="P6" s="149">
        <f>O6/J6</f>
        <v>0.9629629629629629</v>
      </c>
      <c r="Q6" s="145" t="s">
        <v>8</v>
      </c>
      <c r="R6" s="146" t="s">
        <v>52</v>
      </c>
      <c r="S6" s="151">
        <f>K6</f>
        <v>110</v>
      </c>
      <c r="T6" s="148">
        <f>M6</f>
        <v>20</v>
      </c>
      <c r="U6" s="231">
        <v>112</v>
      </c>
      <c r="V6" s="147">
        <f>U6/S6</f>
        <v>1.018181818181818</v>
      </c>
      <c r="W6" s="231">
        <v>258</v>
      </c>
      <c r="X6" s="147">
        <f>W6/T6</f>
        <v>12.9</v>
      </c>
      <c r="Y6" s="148">
        <f aca="true" t="shared" si="3" ref="Y6:Y17">U6+W6</f>
        <v>370</v>
      </c>
      <c r="Z6" s="230">
        <v>111</v>
      </c>
      <c r="AA6" s="149">
        <f aca="true" t="shared" si="4" ref="AA6:AA17">Z6/U6</f>
        <v>0.9910714285714286</v>
      </c>
      <c r="AB6" s="230">
        <v>252</v>
      </c>
      <c r="AC6" s="149">
        <f aca="true" t="shared" si="5" ref="AC6:AC17">AB6/W6</f>
        <v>0.9767441860465116</v>
      </c>
      <c r="AD6" s="150">
        <f aca="true" t="shared" si="6" ref="AD6:AD17">Z6+AB6</f>
        <v>363</v>
      </c>
      <c r="AE6" s="149">
        <f aca="true" t="shared" si="7" ref="AE6:AE17">AD6/Y6</f>
        <v>0.981081081081081</v>
      </c>
      <c r="AF6" s="145" t="s">
        <v>8</v>
      </c>
      <c r="AG6" s="146" t="s">
        <v>52</v>
      </c>
      <c r="AH6" s="152">
        <f>C6</f>
        <v>115</v>
      </c>
      <c r="AI6" s="153">
        <f>D6</f>
        <v>113</v>
      </c>
      <c r="AJ6" s="154">
        <f aca="true" t="shared" si="8" ref="AJ6:AJ15">AI6/AH6</f>
        <v>0.9826086956521739</v>
      </c>
      <c r="AK6" s="153">
        <f>F6</f>
        <v>113</v>
      </c>
      <c r="AL6" s="154">
        <f aca="true" t="shared" si="9" ref="AL6:AL15">AK6/AI6</f>
        <v>1</v>
      </c>
      <c r="AM6" s="254">
        <v>270</v>
      </c>
      <c r="AN6" s="154">
        <f aca="true" t="shared" si="10" ref="AN6:AN15">AM6/AI6</f>
        <v>2.3893805309734515</v>
      </c>
      <c r="AO6" s="155">
        <f>AK6+AM6</f>
        <v>383</v>
      </c>
      <c r="AP6" s="238">
        <v>110</v>
      </c>
      <c r="AQ6" s="156">
        <f>AP6/AK6</f>
        <v>0.9734513274336283</v>
      </c>
      <c r="AR6" s="238">
        <v>264</v>
      </c>
      <c r="AS6" s="156">
        <f>AR6/AM6</f>
        <v>0.9777777777777777</v>
      </c>
      <c r="AT6" s="157">
        <f>AP6+AR6</f>
        <v>374</v>
      </c>
      <c r="AU6" s="156">
        <f>AT6/AO6</f>
        <v>0.9765013054830287</v>
      </c>
      <c r="AW6" s="253">
        <f>'Wyniki egz. pis.'!C6</f>
        <v>123</v>
      </c>
      <c r="AX6" s="253"/>
    </row>
    <row r="7" spans="1:50" s="109" customFormat="1" ht="19.5" customHeight="1" thickBot="1">
      <c r="A7" s="165"/>
      <c r="B7" s="166" t="s">
        <v>112</v>
      </c>
      <c r="C7" s="167">
        <f>SUM(C6:C6)</f>
        <v>115</v>
      </c>
      <c r="D7" s="168">
        <f>SUM(D6:D6)</f>
        <v>113</v>
      </c>
      <c r="E7" s="169">
        <f t="shared" si="0"/>
        <v>0.9826086956521739</v>
      </c>
      <c r="F7" s="168">
        <f>SUM(F6:F6)</f>
        <v>113</v>
      </c>
      <c r="G7" s="169">
        <f t="shared" si="1"/>
        <v>1</v>
      </c>
      <c r="H7" s="168">
        <f>SUM(H6:H6)</f>
        <v>22</v>
      </c>
      <c r="I7" s="169">
        <f t="shared" si="2"/>
        <v>0.19469026548672566</v>
      </c>
      <c r="J7" s="170">
        <f>F7+H7</f>
        <v>135</v>
      </c>
      <c r="K7" s="167">
        <f>SUM(K6:K6)</f>
        <v>110</v>
      </c>
      <c r="L7" s="171">
        <f>K7/F7</f>
        <v>0.9734513274336283</v>
      </c>
      <c r="M7" s="167">
        <f>SUM(M6:M6)</f>
        <v>20</v>
      </c>
      <c r="N7" s="171">
        <f>M7/H7</f>
        <v>0.9090909090909091</v>
      </c>
      <c r="O7" s="167">
        <f>K7+M7</f>
        <v>130</v>
      </c>
      <c r="P7" s="171">
        <f>O7/J7</f>
        <v>0.9629629629629629</v>
      </c>
      <c r="Q7" s="165"/>
      <c r="R7" s="166" t="s">
        <v>112</v>
      </c>
      <c r="S7" s="172">
        <f>SUM(S6:S6)</f>
        <v>110</v>
      </c>
      <c r="T7" s="172">
        <f>SUM(T6:T6)</f>
        <v>20</v>
      </c>
      <c r="U7" s="168">
        <f>SUM(U6:U6)</f>
        <v>112</v>
      </c>
      <c r="V7" s="169">
        <f>SUM(S7:U7)</f>
        <v>242</v>
      </c>
      <c r="W7" s="168">
        <f>SUM(W6:W6)</f>
        <v>258</v>
      </c>
      <c r="X7" s="169">
        <f>SUM(W7)</f>
        <v>258</v>
      </c>
      <c r="Y7" s="170">
        <f t="shared" si="3"/>
        <v>370</v>
      </c>
      <c r="Z7" s="167">
        <f>SUM(Z6:Z6)</f>
        <v>111</v>
      </c>
      <c r="AA7" s="171">
        <f t="shared" si="4"/>
        <v>0.9910714285714286</v>
      </c>
      <c r="AB7" s="167">
        <f>SUM(AB6:AB6)</f>
        <v>252</v>
      </c>
      <c r="AC7" s="171">
        <f t="shared" si="5"/>
        <v>0.9767441860465116</v>
      </c>
      <c r="AD7" s="167">
        <f t="shared" si="6"/>
        <v>363</v>
      </c>
      <c r="AE7" s="171">
        <f t="shared" si="7"/>
        <v>0.981081081081081</v>
      </c>
      <c r="AF7" s="165"/>
      <c r="AG7" s="166" t="s">
        <v>112</v>
      </c>
      <c r="AH7" s="167">
        <f>SUM(AH6:AH6)</f>
        <v>115</v>
      </c>
      <c r="AI7" s="168">
        <f>SUM(AI6:AI6)</f>
        <v>113</v>
      </c>
      <c r="AJ7" s="169">
        <f t="shared" si="8"/>
        <v>0.9826086956521739</v>
      </c>
      <c r="AK7" s="168">
        <f>SUM(AK6:AK6)</f>
        <v>113</v>
      </c>
      <c r="AL7" s="169">
        <f t="shared" si="9"/>
        <v>1</v>
      </c>
      <c r="AM7" s="168">
        <f>SUM(AM6:AM6)</f>
        <v>270</v>
      </c>
      <c r="AN7" s="169">
        <f t="shared" si="10"/>
        <v>2.3893805309734515</v>
      </c>
      <c r="AO7" s="170">
        <f>AK7+AM7</f>
        <v>383</v>
      </c>
      <c r="AP7" s="167">
        <f>SUM(AP6:AP6)</f>
        <v>110</v>
      </c>
      <c r="AQ7" s="171">
        <f>AP7/AK7</f>
        <v>0.9734513274336283</v>
      </c>
      <c r="AR7" s="167">
        <f>SUM(AR6:AR6)</f>
        <v>264</v>
      </c>
      <c r="AS7" s="171">
        <f>AR7/AM7</f>
        <v>0.9777777777777777</v>
      </c>
      <c r="AT7" s="167">
        <f>AP7+AR7</f>
        <v>374</v>
      </c>
      <c r="AU7" s="171">
        <f>AT7/AO7</f>
        <v>0.9765013054830287</v>
      </c>
      <c r="AW7" s="253"/>
      <c r="AX7" s="253"/>
    </row>
    <row r="8" spans="1:50" s="109" customFormat="1" ht="19.5" customHeight="1">
      <c r="A8" s="176" t="s">
        <v>10</v>
      </c>
      <c r="B8" s="177" t="s">
        <v>156</v>
      </c>
      <c r="C8" s="236">
        <v>22</v>
      </c>
      <c r="D8" s="249">
        <v>22</v>
      </c>
      <c r="E8" s="178">
        <f t="shared" si="0"/>
        <v>1</v>
      </c>
      <c r="F8" s="237">
        <v>21</v>
      </c>
      <c r="G8" s="178">
        <f t="shared" si="1"/>
        <v>0.9545454545454546</v>
      </c>
      <c r="H8" s="237">
        <v>4</v>
      </c>
      <c r="I8" s="178">
        <f>H8/D8</f>
        <v>0.18181818181818182</v>
      </c>
      <c r="J8" s="179">
        <f>F8+H8</f>
        <v>25</v>
      </c>
      <c r="K8" s="236">
        <v>18</v>
      </c>
      <c r="L8" s="180">
        <f>K8/F8</f>
        <v>0.8571428571428571</v>
      </c>
      <c r="M8" s="236">
        <v>4</v>
      </c>
      <c r="N8" s="181">
        <f>M8/H8</f>
        <v>1</v>
      </c>
      <c r="O8" s="182">
        <f>K8+M8</f>
        <v>22</v>
      </c>
      <c r="P8" s="181">
        <f>O8/J8</f>
        <v>0.88</v>
      </c>
      <c r="Q8" s="176" t="s">
        <v>10</v>
      </c>
      <c r="R8" s="177" t="s">
        <v>156</v>
      </c>
      <c r="S8" s="183">
        <f>K8</f>
        <v>18</v>
      </c>
      <c r="T8" s="183">
        <f>M8</f>
        <v>4</v>
      </c>
      <c r="U8" s="237">
        <v>21</v>
      </c>
      <c r="V8" s="178">
        <f aca="true" t="shared" si="11" ref="V8:V17">U8/S8</f>
        <v>1.1666666666666667</v>
      </c>
      <c r="W8" s="237">
        <v>2</v>
      </c>
      <c r="X8" s="178">
        <f>W8/T8</f>
        <v>0.5</v>
      </c>
      <c r="Y8" s="179">
        <f>U8+W8</f>
        <v>23</v>
      </c>
      <c r="Z8" s="236">
        <v>17</v>
      </c>
      <c r="AA8" s="180">
        <f t="shared" si="4"/>
        <v>0.8095238095238095</v>
      </c>
      <c r="AB8" s="236">
        <v>2</v>
      </c>
      <c r="AC8" s="181">
        <f>AB8/W8</f>
        <v>1</v>
      </c>
      <c r="AD8" s="182">
        <f>Z8+AB8</f>
        <v>19</v>
      </c>
      <c r="AE8" s="181">
        <f>AD8/Y8</f>
        <v>0.8260869565217391</v>
      </c>
      <c r="AF8" s="176" t="s">
        <v>10</v>
      </c>
      <c r="AG8" s="177" t="s">
        <v>156</v>
      </c>
      <c r="AH8" s="184">
        <f>C8</f>
        <v>22</v>
      </c>
      <c r="AI8" s="185">
        <f>D8</f>
        <v>22</v>
      </c>
      <c r="AJ8" s="178">
        <f>AI8/AH8</f>
        <v>1</v>
      </c>
      <c r="AK8" s="185">
        <f>F8</f>
        <v>21</v>
      </c>
      <c r="AL8" s="178">
        <f>AK8/AI8</f>
        <v>0.9545454545454546</v>
      </c>
      <c r="AM8" s="257">
        <v>4</v>
      </c>
      <c r="AN8" s="178">
        <f>AM8/AI8</f>
        <v>0.18181818181818182</v>
      </c>
      <c r="AO8" s="179">
        <f>AK8+AM8</f>
        <v>25</v>
      </c>
      <c r="AP8" s="236">
        <v>16</v>
      </c>
      <c r="AQ8" s="180">
        <f>AP8/AK8</f>
        <v>0.7619047619047619</v>
      </c>
      <c r="AR8" s="236">
        <v>4</v>
      </c>
      <c r="AS8" s="181">
        <f>AR8/AM8</f>
        <v>1</v>
      </c>
      <c r="AT8" s="182">
        <f>AP8+AR8</f>
        <v>20</v>
      </c>
      <c r="AU8" s="181">
        <f>AT8/AO8</f>
        <v>0.8</v>
      </c>
      <c r="AW8" s="253"/>
      <c r="AX8" s="253"/>
    </row>
    <row r="9" spans="1:50" s="109" customFormat="1" ht="19.5" customHeight="1">
      <c r="A9" s="176" t="s">
        <v>12</v>
      </c>
      <c r="B9" s="177" t="s">
        <v>58</v>
      </c>
      <c r="C9" s="236">
        <v>18</v>
      </c>
      <c r="D9" s="249">
        <v>18</v>
      </c>
      <c r="E9" s="178">
        <f t="shared" si="0"/>
        <v>1</v>
      </c>
      <c r="F9" s="237">
        <v>16</v>
      </c>
      <c r="G9" s="178">
        <f t="shared" si="1"/>
        <v>0.8888888888888888</v>
      </c>
      <c r="H9" s="237">
        <v>7</v>
      </c>
      <c r="I9" s="178">
        <f t="shared" si="2"/>
        <v>0.3888888888888889</v>
      </c>
      <c r="J9" s="179">
        <f>F9+H9</f>
        <v>23</v>
      </c>
      <c r="K9" s="236">
        <v>16</v>
      </c>
      <c r="L9" s="180">
        <f>K9/F9</f>
        <v>1</v>
      </c>
      <c r="M9" s="236">
        <v>7</v>
      </c>
      <c r="N9" s="181">
        <f>M9/H9</f>
        <v>1</v>
      </c>
      <c r="O9" s="182">
        <f>K9+M9</f>
        <v>23</v>
      </c>
      <c r="P9" s="181">
        <f>O9/J9</f>
        <v>1</v>
      </c>
      <c r="Q9" s="176" t="s">
        <v>12</v>
      </c>
      <c r="R9" s="177" t="s">
        <v>58</v>
      </c>
      <c r="S9" s="183">
        <f>K9</f>
        <v>16</v>
      </c>
      <c r="T9" s="183">
        <f>M9</f>
        <v>7</v>
      </c>
      <c r="U9" s="237">
        <v>16</v>
      </c>
      <c r="V9" s="178">
        <f t="shared" si="11"/>
        <v>1</v>
      </c>
      <c r="W9" s="237">
        <v>3</v>
      </c>
      <c r="X9" s="178">
        <f aca="true" t="shared" si="12" ref="X9:X17">W9/T9</f>
        <v>0.42857142857142855</v>
      </c>
      <c r="Y9" s="179">
        <f t="shared" si="3"/>
        <v>19</v>
      </c>
      <c r="Z9" s="236">
        <v>16</v>
      </c>
      <c r="AA9" s="180">
        <f t="shared" si="4"/>
        <v>1</v>
      </c>
      <c r="AB9" s="236">
        <v>3</v>
      </c>
      <c r="AC9" s="181">
        <f t="shared" si="5"/>
        <v>1</v>
      </c>
      <c r="AD9" s="182">
        <f t="shared" si="6"/>
        <v>19</v>
      </c>
      <c r="AE9" s="181">
        <f t="shared" si="7"/>
        <v>1</v>
      </c>
      <c r="AF9" s="176" t="s">
        <v>12</v>
      </c>
      <c r="AG9" s="177" t="s">
        <v>58</v>
      </c>
      <c r="AH9" s="184">
        <f aca="true" t="shared" si="13" ref="AH9:AI11">C9</f>
        <v>18</v>
      </c>
      <c r="AI9" s="185">
        <f t="shared" si="13"/>
        <v>18</v>
      </c>
      <c r="AJ9" s="178">
        <f t="shared" si="8"/>
        <v>1</v>
      </c>
      <c r="AK9" s="185">
        <f>F9</f>
        <v>16</v>
      </c>
      <c r="AL9" s="178">
        <f t="shared" si="9"/>
        <v>0.8888888888888888</v>
      </c>
      <c r="AM9" s="257">
        <v>8</v>
      </c>
      <c r="AN9" s="178">
        <f t="shared" si="10"/>
        <v>0.4444444444444444</v>
      </c>
      <c r="AO9" s="179">
        <f>AK9+AM9</f>
        <v>24</v>
      </c>
      <c r="AP9" s="236">
        <v>16</v>
      </c>
      <c r="AQ9" s="180">
        <f>AP9/AK9</f>
        <v>1</v>
      </c>
      <c r="AR9" s="236">
        <v>8</v>
      </c>
      <c r="AS9" s="181">
        <f>AR9/AM9</f>
        <v>1</v>
      </c>
      <c r="AT9" s="182">
        <f>AP9+AR9</f>
        <v>24</v>
      </c>
      <c r="AU9" s="181">
        <f>AT9/AO9</f>
        <v>1</v>
      </c>
      <c r="AW9" s="253">
        <f>'Wyniki egz. pis.'!C75</f>
        <v>23</v>
      </c>
      <c r="AX9" s="253"/>
    </row>
    <row r="10" spans="1:50" s="109" customFormat="1" ht="27.75" customHeight="1">
      <c r="A10" s="173" t="s">
        <v>14</v>
      </c>
      <c r="B10" s="186" t="s">
        <v>54</v>
      </c>
      <c r="C10" s="234">
        <v>4035</v>
      </c>
      <c r="D10" s="235">
        <v>4001</v>
      </c>
      <c r="E10" s="178">
        <f t="shared" si="0"/>
        <v>0.9915737298636927</v>
      </c>
      <c r="F10" s="235">
        <v>3959</v>
      </c>
      <c r="G10" s="178">
        <f t="shared" si="1"/>
        <v>0.989502624343914</v>
      </c>
      <c r="H10" s="235">
        <v>147</v>
      </c>
      <c r="I10" s="178">
        <f t="shared" si="2"/>
        <v>0.036740814796300925</v>
      </c>
      <c r="J10" s="179">
        <f>F10+H10</f>
        <v>4106</v>
      </c>
      <c r="K10" s="234">
        <v>3853</v>
      </c>
      <c r="L10" s="180">
        <f>K10/F10</f>
        <v>0.9732255620106087</v>
      </c>
      <c r="M10" s="234">
        <v>143</v>
      </c>
      <c r="N10" s="181">
        <f>M10/H10</f>
        <v>0.9727891156462585</v>
      </c>
      <c r="O10" s="182">
        <f>K10+M10</f>
        <v>3996</v>
      </c>
      <c r="P10" s="181">
        <f>O10/J10</f>
        <v>0.9732099366780321</v>
      </c>
      <c r="Q10" s="173" t="s">
        <v>14</v>
      </c>
      <c r="R10" s="186" t="s">
        <v>54</v>
      </c>
      <c r="S10" s="187">
        <f>K10</f>
        <v>3853</v>
      </c>
      <c r="T10" s="187">
        <f>M10</f>
        <v>143</v>
      </c>
      <c r="U10" s="235">
        <v>3940</v>
      </c>
      <c r="V10" s="178">
        <f t="shared" si="11"/>
        <v>1.0225798079418635</v>
      </c>
      <c r="W10" s="235">
        <v>282</v>
      </c>
      <c r="X10" s="178">
        <f t="shared" si="12"/>
        <v>1.972027972027972</v>
      </c>
      <c r="Y10" s="179">
        <f t="shared" si="3"/>
        <v>4222</v>
      </c>
      <c r="Z10" s="234">
        <v>3888</v>
      </c>
      <c r="AA10" s="180">
        <f t="shared" si="4"/>
        <v>0.9868020304568528</v>
      </c>
      <c r="AB10" s="234">
        <v>275</v>
      </c>
      <c r="AC10" s="181">
        <f t="shared" si="5"/>
        <v>0.975177304964539</v>
      </c>
      <c r="AD10" s="182">
        <f t="shared" si="6"/>
        <v>4163</v>
      </c>
      <c r="AE10" s="181">
        <f t="shared" si="7"/>
        <v>0.9860255802936997</v>
      </c>
      <c r="AF10" s="173" t="s">
        <v>14</v>
      </c>
      <c r="AG10" s="186" t="s">
        <v>54</v>
      </c>
      <c r="AH10" s="174">
        <f t="shared" si="13"/>
        <v>4035</v>
      </c>
      <c r="AI10" s="175">
        <f t="shared" si="13"/>
        <v>4001</v>
      </c>
      <c r="AJ10" s="178">
        <f t="shared" si="8"/>
        <v>0.9915737298636927</v>
      </c>
      <c r="AK10" s="175">
        <f>F10</f>
        <v>3959</v>
      </c>
      <c r="AL10" s="178">
        <f t="shared" si="9"/>
        <v>0.989502624343914</v>
      </c>
      <c r="AM10" s="256">
        <v>361</v>
      </c>
      <c r="AN10" s="178">
        <f t="shared" si="10"/>
        <v>0.0902274431392152</v>
      </c>
      <c r="AO10" s="179">
        <f>AK10+AM10</f>
        <v>4320</v>
      </c>
      <c r="AP10" s="234">
        <v>3828</v>
      </c>
      <c r="AQ10" s="180">
        <f>AP10/AK10</f>
        <v>0.9669108360697146</v>
      </c>
      <c r="AR10" s="234">
        <v>354</v>
      </c>
      <c r="AS10" s="181">
        <f>AR10/AM10</f>
        <v>0.9806094182825484</v>
      </c>
      <c r="AT10" s="182">
        <f>AP10+AR10</f>
        <v>4182</v>
      </c>
      <c r="AU10" s="181">
        <f>AT10/AO10</f>
        <v>0.9680555555555556</v>
      </c>
      <c r="AW10" s="253">
        <f>'Wyniki egz. pis.'!C98</f>
        <v>4063</v>
      </c>
      <c r="AX10" s="253"/>
    </row>
    <row r="11" spans="1:50" s="109" customFormat="1" ht="25.5" customHeight="1" thickBot="1">
      <c r="A11" s="158" t="s">
        <v>15</v>
      </c>
      <c r="B11" s="188" t="s">
        <v>53</v>
      </c>
      <c r="C11" s="232">
        <v>706</v>
      </c>
      <c r="D11" s="233">
        <v>668</v>
      </c>
      <c r="E11" s="159">
        <f t="shared" si="0"/>
        <v>0.9461756373937678</v>
      </c>
      <c r="F11" s="233">
        <v>633</v>
      </c>
      <c r="G11" s="159">
        <f t="shared" si="1"/>
        <v>0.9476047904191617</v>
      </c>
      <c r="H11" s="233">
        <v>57</v>
      </c>
      <c r="I11" s="159">
        <f t="shared" si="2"/>
        <v>0.08532934131736528</v>
      </c>
      <c r="J11" s="160">
        <f>F11+H11</f>
        <v>690</v>
      </c>
      <c r="K11" s="232">
        <v>577</v>
      </c>
      <c r="L11" s="161">
        <f>K11/F11</f>
        <v>0.9115323854660348</v>
      </c>
      <c r="M11" s="232">
        <v>54</v>
      </c>
      <c r="N11" s="161">
        <f>M11/H11</f>
        <v>0.9473684210526315</v>
      </c>
      <c r="O11" s="162">
        <f>K11+M11</f>
        <v>631</v>
      </c>
      <c r="P11" s="161">
        <f>O11/J11</f>
        <v>0.9144927536231884</v>
      </c>
      <c r="Q11" s="158" t="s">
        <v>15</v>
      </c>
      <c r="R11" s="188" t="s">
        <v>53</v>
      </c>
      <c r="S11" s="189">
        <f>K11</f>
        <v>577</v>
      </c>
      <c r="T11" s="189">
        <f>M11</f>
        <v>54</v>
      </c>
      <c r="U11" s="233">
        <v>625</v>
      </c>
      <c r="V11" s="159">
        <f t="shared" si="11"/>
        <v>1.0831889081455806</v>
      </c>
      <c r="W11" s="233">
        <v>37</v>
      </c>
      <c r="X11" s="159">
        <f t="shared" si="12"/>
        <v>0.6851851851851852</v>
      </c>
      <c r="Y11" s="160">
        <f t="shared" si="3"/>
        <v>662</v>
      </c>
      <c r="Z11" s="232">
        <v>589</v>
      </c>
      <c r="AA11" s="161">
        <f t="shared" si="4"/>
        <v>0.9424</v>
      </c>
      <c r="AB11" s="232">
        <v>31</v>
      </c>
      <c r="AC11" s="161">
        <f t="shared" si="5"/>
        <v>0.8378378378378378</v>
      </c>
      <c r="AD11" s="162">
        <f t="shared" si="6"/>
        <v>620</v>
      </c>
      <c r="AE11" s="161">
        <f t="shared" si="7"/>
        <v>0.9365558912386707</v>
      </c>
      <c r="AF11" s="158" t="s">
        <v>15</v>
      </c>
      <c r="AG11" s="188" t="s">
        <v>53</v>
      </c>
      <c r="AH11" s="163">
        <f t="shared" si="13"/>
        <v>706</v>
      </c>
      <c r="AI11" s="164">
        <f t="shared" si="13"/>
        <v>668</v>
      </c>
      <c r="AJ11" s="159">
        <f t="shared" si="8"/>
        <v>0.9461756373937678</v>
      </c>
      <c r="AK11" s="164">
        <f>F11</f>
        <v>633</v>
      </c>
      <c r="AL11" s="159">
        <f t="shared" si="9"/>
        <v>0.9476047904191617</v>
      </c>
      <c r="AM11" s="255">
        <v>63</v>
      </c>
      <c r="AN11" s="159">
        <f t="shared" si="10"/>
        <v>0.09431137724550898</v>
      </c>
      <c r="AO11" s="160">
        <f>AK11+AM11</f>
        <v>696</v>
      </c>
      <c r="AP11" s="232">
        <v>554</v>
      </c>
      <c r="AQ11" s="161">
        <f>AP11/AK11</f>
        <v>0.8751974723538705</v>
      </c>
      <c r="AR11" s="232">
        <v>55</v>
      </c>
      <c r="AS11" s="161">
        <f>AR11/AM11</f>
        <v>0.873015873015873</v>
      </c>
      <c r="AT11" s="162">
        <f>AP11+AR11</f>
        <v>609</v>
      </c>
      <c r="AU11" s="161">
        <f>AT11/AO11</f>
        <v>0.875</v>
      </c>
      <c r="AW11" s="253">
        <f>'Wyniki egz. pis.'!C121</f>
        <v>665</v>
      </c>
      <c r="AX11" s="253"/>
    </row>
    <row r="12" spans="1:50" s="109" customFormat="1" ht="26.25" customHeight="1" thickBot="1">
      <c r="A12" s="165"/>
      <c r="B12" s="190" t="s">
        <v>113</v>
      </c>
      <c r="C12" s="167">
        <f>SUM(C8:C11)</f>
        <v>4781</v>
      </c>
      <c r="D12" s="168">
        <f>SUM(D8:D11)</f>
        <v>4709</v>
      </c>
      <c r="E12" s="169">
        <f t="shared" si="0"/>
        <v>0.9849403890399498</v>
      </c>
      <c r="F12" s="168">
        <f>SUM(F8:F11)</f>
        <v>4629</v>
      </c>
      <c r="G12" s="169">
        <f t="shared" si="1"/>
        <v>0.9830112550435337</v>
      </c>
      <c r="H12" s="168">
        <f>SUM(H8:H11)</f>
        <v>215</v>
      </c>
      <c r="I12" s="169">
        <f t="shared" si="2"/>
        <v>0.04565725207050329</v>
      </c>
      <c r="J12" s="170">
        <f aca="true" t="shared" si="14" ref="J12:J17">F12+H12</f>
        <v>4844</v>
      </c>
      <c r="K12" s="167">
        <f>SUM(K8:K11)</f>
        <v>4464</v>
      </c>
      <c r="L12" s="171">
        <f aca="true" t="shared" si="15" ref="L12:L17">K12/F12</f>
        <v>0.9643551523007129</v>
      </c>
      <c r="M12" s="167">
        <f>SUM(M8:M11)</f>
        <v>208</v>
      </c>
      <c r="N12" s="171">
        <f aca="true" t="shared" si="16" ref="N12:N17">M12/H12</f>
        <v>0.9674418604651163</v>
      </c>
      <c r="O12" s="167">
        <f aca="true" t="shared" si="17" ref="O12:O17">K12+M12</f>
        <v>4672</v>
      </c>
      <c r="P12" s="171">
        <f aca="true" t="shared" si="18" ref="P12:P17">O12/J12</f>
        <v>0.9644921552436003</v>
      </c>
      <c r="Q12" s="165"/>
      <c r="R12" s="190" t="s">
        <v>113</v>
      </c>
      <c r="S12" s="191">
        <f>SUM(S8:S11)</f>
        <v>4464</v>
      </c>
      <c r="T12" s="191">
        <f>SUM(T8:T11)</f>
        <v>208</v>
      </c>
      <c r="U12" s="168">
        <f>SUM(U8:U11)</f>
        <v>4602</v>
      </c>
      <c r="V12" s="169">
        <f t="shared" si="11"/>
        <v>1.0309139784946237</v>
      </c>
      <c r="W12" s="168">
        <f>SUM(W8:W11)</f>
        <v>324</v>
      </c>
      <c r="X12" s="169">
        <f t="shared" si="12"/>
        <v>1.5576923076923077</v>
      </c>
      <c r="Y12" s="170">
        <f t="shared" si="3"/>
        <v>4926</v>
      </c>
      <c r="Z12" s="167">
        <f>SUM(Z8:Z11)</f>
        <v>4510</v>
      </c>
      <c r="AA12" s="171">
        <f t="shared" si="4"/>
        <v>0.9800086918730987</v>
      </c>
      <c r="AB12" s="167">
        <f>SUM(AB8:AB11)</f>
        <v>311</v>
      </c>
      <c r="AC12" s="171">
        <f t="shared" si="5"/>
        <v>0.9598765432098766</v>
      </c>
      <c r="AD12" s="167">
        <f>Z12+AB12</f>
        <v>4821</v>
      </c>
      <c r="AE12" s="171">
        <f t="shared" si="7"/>
        <v>0.9786845310596833</v>
      </c>
      <c r="AF12" s="165"/>
      <c r="AG12" s="190" t="s">
        <v>113</v>
      </c>
      <c r="AH12" s="167">
        <f>SUM(AH8:AH11)</f>
        <v>4781</v>
      </c>
      <c r="AI12" s="168">
        <f>SUM(AI8:AI11)</f>
        <v>4709</v>
      </c>
      <c r="AJ12" s="169">
        <f t="shared" si="8"/>
        <v>0.9849403890399498</v>
      </c>
      <c r="AK12" s="168">
        <f>SUM(AK8:AK11)</f>
        <v>4629</v>
      </c>
      <c r="AL12" s="169">
        <f t="shared" si="9"/>
        <v>0.9830112550435337</v>
      </c>
      <c r="AM12" s="168">
        <f>SUM(AM8:AM11)</f>
        <v>436</v>
      </c>
      <c r="AN12" s="169">
        <f t="shared" si="10"/>
        <v>0.09258866001274156</v>
      </c>
      <c r="AO12" s="170">
        <f aca="true" t="shared" si="19" ref="AO12:AO17">AK12+AM12</f>
        <v>5065</v>
      </c>
      <c r="AP12" s="167">
        <f>SUM(AP8:AP11)</f>
        <v>4414</v>
      </c>
      <c r="AQ12" s="171">
        <f aca="true" t="shared" si="20" ref="AQ12:AQ17">AP12/AK12</f>
        <v>0.9535536833009289</v>
      </c>
      <c r="AR12" s="167">
        <f>SUM(AR8:AR11)</f>
        <v>421</v>
      </c>
      <c r="AS12" s="171">
        <f aca="true" t="shared" si="21" ref="AS12:AS17">AR12/AM12</f>
        <v>0.9655963302752294</v>
      </c>
      <c r="AT12" s="167">
        <f>AP12+AR12</f>
        <v>4835</v>
      </c>
      <c r="AU12" s="171">
        <f aca="true" t="shared" si="22" ref="AU12:AU17">AT12/AO12</f>
        <v>0.9545903257650543</v>
      </c>
      <c r="AW12" s="253"/>
      <c r="AX12" s="253"/>
    </row>
    <row r="13" spans="1:50" s="109" customFormat="1" ht="27" customHeight="1" thickBot="1">
      <c r="A13" s="192"/>
      <c r="B13" s="193" t="s">
        <v>111</v>
      </c>
      <c r="C13" s="194">
        <f>C7+C12</f>
        <v>4896</v>
      </c>
      <c r="D13" s="195">
        <f>D7+D12</f>
        <v>4822</v>
      </c>
      <c r="E13" s="196">
        <f t="shared" si="0"/>
        <v>0.9848856209150327</v>
      </c>
      <c r="F13" s="195">
        <f>F7+F12</f>
        <v>4742</v>
      </c>
      <c r="G13" s="197">
        <f t="shared" si="1"/>
        <v>0.9834093737038573</v>
      </c>
      <c r="H13" s="195">
        <f>H7+H12</f>
        <v>237</v>
      </c>
      <c r="I13" s="197">
        <f t="shared" si="2"/>
        <v>0.049149730402322685</v>
      </c>
      <c r="J13" s="194">
        <f t="shared" si="14"/>
        <v>4979</v>
      </c>
      <c r="K13" s="198">
        <f>K7+K12</f>
        <v>4574</v>
      </c>
      <c r="L13" s="199">
        <f t="shared" si="15"/>
        <v>0.9645719105862506</v>
      </c>
      <c r="M13" s="198">
        <f>M7+M12</f>
        <v>228</v>
      </c>
      <c r="N13" s="199">
        <f t="shared" si="16"/>
        <v>0.9620253164556962</v>
      </c>
      <c r="O13" s="198">
        <f t="shared" si="17"/>
        <v>4802</v>
      </c>
      <c r="P13" s="199">
        <f t="shared" si="18"/>
        <v>0.9644506929102229</v>
      </c>
      <c r="Q13" s="192"/>
      <c r="R13" s="193" t="s">
        <v>111</v>
      </c>
      <c r="S13" s="200">
        <f>S7+S12</f>
        <v>4574</v>
      </c>
      <c r="T13" s="200">
        <f>T7+T12</f>
        <v>228</v>
      </c>
      <c r="U13" s="195">
        <f>U7+U12</f>
        <v>4714</v>
      </c>
      <c r="V13" s="197">
        <f t="shared" si="11"/>
        <v>1.030607783121994</v>
      </c>
      <c r="W13" s="195">
        <f>W7+W12</f>
        <v>582</v>
      </c>
      <c r="X13" s="197">
        <f t="shared" si="12"/>
        <v>2.5526315789473686</v>
      </c>
      <c r="Y13" s="194">
        <f t="shared" si="3"/>
        <v>5296</v>
      </c>
      <c r="Z13" s="198">
        <f>Z7+Z12</f>
        <v>4621</v>
      </c>
      <c r="AA13" s="199">
        <f t="shared" si="4"/>
        <v>0.9802715316079762</v>
      </c>
      <c r="AB13" s="198">
        <f>AB7+AB12</f>
        <v>563</v>
      </c>
      <c r="AC13" s="199">
        <f t="shared" si="5"/>
        <v>0.9673539518900344</v>
      </c>
      <c r="AD13" s="198">
        <f t="shared" si="6"/>
        <v>5184</v>
      </c>
      <c r="AE13" s="199">
        <f t="shared" si="7"/>
        <v>0.9788519637462235</v>
      </c>
      <c r="AF13" s="201"/>
      <c r="AG13" s="193" t="s">
        <v>111</v>
      </c>
      <c r="AH13" s="198">
        <f>AH7+AH12</f>
        <v>4896</v>
      </c>
      <c r="AI13" s="195">
        <f>AI7+AI12</f>
        <v>4822</v>
      </c>
      <c r="AJ13" s="196">
        <f t="shared" si="8"/>
        <v>0.9848856209150327</v>
      </c>
      <c r="AK13" s="195">
        <f>AK7+AK12</f>
        <v>4742</v>
      </c>
      <c r="AL13" s="197">
        <f t="shared" si="9"/>
        <v>0.9834093737038573</v>
      </c>
      <c r="AM13" s="195">
        <f>AM7+AM12</f>
        <v>706</v>
      </c>
      <c r="AN13" s="197">
        <f t="shared" si="10"/>
        <v>0.14641227706345913</v>
      </c>
      <c r="AO13" s="194">
        <f t="shared" si="19"/>
        <v>5448</v>
      </c>
      <c r="AP13" s="261">
        <f>AP7+AP12</f>
        <v>4524</v>
      </c>
      <c r="AQ13" s="199">
        <f t="shared" si="20"/>
        <v>0.954027836355968</v>
      </c>
      <c r="AR13" s="261">
        <f>AR7+AR12</f>
        <v>685</v>
      </c>
      <c r="AS13" s="199">
        <f t="shared" si="21"/>
        <v>0.9702549575070821</v>
      </c>
      <c r="AT13" s="198">
        <f aca="true" t="shared" si="23" ref="AT12:AT17">AP13+AR13</f>
        <v>5209</v>
      </c>
      <c r="AU13" s="199">
        <f t="shared" si="22"/>
        <v>0.9561306901615272</v>
      </c>
      <c r="AW13" s="253"/>
      <c r="AX13" s="253"/>
    </row>
    <row r="14" spans="1:50" s="109" customFormat="1" ht="27" customHeight="1" thickBot="1">
      <c r="A14" s="145" t="s">
        <v>17</v>
      </c>
      <c r="B14" s="202" t="s">
        <v>57</v>
      </c>
      <c r="C14" s="238">
        <v>1931</v>
      </c>
      <c r="D14" s="239">
        <v>1808</v>
      </c>
      <c r="E14" s="154">
        <f t="shared" si="0"/>
        <v>0.9363024339720352</v>
      </c>
      <c r="F14" s="239">
        <v>1608</v>
      </c>
      <c r="G14" s="159">
        <f t="shared" si="1"/>
        <v>0.8893805309734514</v>
      </c>
      <c r="H14" s="239">
        <v>297</v>
      </c>
      <c r="I14" s="154">
        <f t="shared" si="2"/>
        <v>0.16426991150442477</v>
      </c>
      <c r="J14" s="155">
        <f t="shared" si="14"/>
        <v>1905</v>
      </c>
      <c r="K14" s="238">
        <v>1463</v>
      </c>
      <c r="L14" s="156">
        <f t="shared" si="15"/>
        <v>0.9098258706467661</v>
      </c>
      <c r="M14" s="238">
        <v>270</v>
      </c>
      <c r="N14" s="156">
        <f t="shared" si="16"/>
        <v>0.9090909090909091</v>
      </c>
      <c r="O14" s="157">
        <f t="shared" si="17"/>
        <v>1733</v>
      </c>
      <c r="P14" s="156">
        <f t="shared" si="18"/>
        <v>0.9097112860892388</v>
      </c>
      <c r="Q14" s="145" t="s">
        <v>17</v>
      </c>
      <c r="R14" s="202" t="s">
        <v>57</v>
      </c>
      <c r="S14" s="203">
        <f>K14</f>
        <v>1463</v>
      </c>
      <c r="T14" s="203">
        <f>M14</f>
        <v>270</v>
      </c>
      <c r="U14" s="239">
        <v>1540</v>
      </c>
      <c r="V14" s="154">
        <f t="shared" si="11"/>
        <v>1.0526315789473684</v>
      </c>
      <c r="W14" s="239">
        <v>239</v>
      </c>
      <c r="X14" s="154">
        <f t="shared" si="12"/>
        <v>0.8851851851851852</v>
      </c>
      <c r="Y14" s="155">
        <f t="shared" si="3"/>
        <v>1779</v>
      </c>
      <c r="Z14" s="238">
        <v>1427</v>
      </c>
      <c r="AA14" s="156">
        <f t="shared" si="4"/>
        <v>0.9266233766233766</v>
      </c>
      <c r="AB14" s="238">
        <v>229</v>
      </c>
      <c r="AC14" s="156">
        <f t="shared" si="5"/>
        <v>0.9581589958158996</v>
      </c>
      <c r="AD14" s="157">
        <f t="shared" si="6"/>
        <v>1656</v>
      </c>
      <c r="AE14" s="156">
        <f t="shared" si="7"/>
        <v>0.9308600337268128</v>
      </c>
      <c r="AF14" s="145" t="s">
        <v>17</v>
      </c>
      <c r="AG14" s="202" t="s">
        <v>57</v>
      </c>
      <c r="AH14" s="152">
        <f>C14</f>
        <v>1931</v>
      </c>
      <c r="AI14" s="153">
        <f>D14</f>
        <v>1808</v>
      </c>
      <c r="AJ14" s="154">
        <f t="shared" si="8"/>
        <v>0.9363024339720352</v>
      </c>
      <c r="AK14" s="153">
        <f>F14</f>
        <v>1608</v>
      </c>
      <c r="AL14" s="154">
        <f t="shared" si="9"/>
        <v>0.8893805309734514</v>
      </c>
      <c r="AM14" s="254">
        <v>314</v>
      </c>
      <c r="AN14" s="154">
        <f t="shared" si="10"/>
        <v>0.1736725663716814</v>
      </c>
      <c r="AO14" s="155">
        <f t="shared" si="19"/>
        <v>1922</v>
      </c>
      <c r="AP14" s="238">
        <v>1392</v>
      </c>
      <c r="AQ14" s="156">
        <f t="shared" si="20"/>
        <v>0.8656716417910447</v>
      </c>
      <c r="AR14" s="238">
        <v>280</v>
      </c>
      <c r="AS14" s="156">
        <f t="shared" si="21"/>
        <v>0.89171974522293</v>
      </c>
      <c r="AT14" s="157">
        <f t="shared" si="23"/>
        <v>1672</v>
      </c>
      <c r="AU14" s="156">
        <f t="shared" si="22"/>
        <v>0.8699271592091571</v>
      </c>
      <c r="AW14" s="253">
        <f>'Wyniki egz. pis.'!C190</f>
        <v>1844</v>
      </c>
      <c r="AX14" s="253"/>
    </row>
    <row r="15" spans="1:47" s="109" customFormat="1" ht="27" customHeight="1" thickBot="1">
      <c r="A15" s="204"/>
      <c r="B15" s="205" t="s">
        <v>116</v>
      </c>
      <c r="C15" s="206">
        <f>SUM(C13:C14)</f>
        <v>6827</v>
      </c>
      <c r="D15" s="207">
        <f>SUM(D13:D14)</f>
        <v>6630</v>
      </c>
      <c r="E15" s="208">
        <f t="shared" si="0"/>
        <v>0.9711439871100044</v>
      </c>
      <c r="F15" s="207">
        <f>SUM(F13:F14)</f>
        <v>6350</v>
      </c>
      <c r="G15" s="208">
        <f t="shared" si="1"/>
        <v>0.9577677224736049</v>
      </c>
      <c r="H15" s="207">
        <f>SUM(H13:H14)</f>
        <v>534</v>
      </c>
      <c r="I15" s="208">
        <f t="shared" si="2"/>
        <v>0.08054298642533937</v>
      </c>
      <c r="J15" s="209">
        <f t="shared" si="14"/>
        <v>6884</v>
      </c>
      <c r="K15" s="206">
        <f>SUM(K13:K14)</f>
        <v>6037</v>
      </c>
      <c r="L15" s="210">
        <f t="shared" si="15"/>
        <v>0.9507086614173228</v>
      </c>
      <c r="M15" s="206">
        <f>SUM(M13:M14)</f>
        <v>498</v>
      </c>
      <c r="N15" s="210">
        <f t="shared" si="16"/>
        <v>0.9325842696629213</v>
      </c>
      <c r="O15" s="206">
        <f t="shared" si="17"/>
        <v>6535</v>
      </c>
      <c r="P15" s="210">
        <f t="shared" si="18"/>
        <v>0.9493027309703661</v>
      </c>
      <c r="Q15" s="211"/>
      <c r="R15" s="205" t="s">
        <v>116</v>
      </c>
      <c r="S15" s="212">
        <f>SUM(S13:S14)</f>
        <v>6037</v>
      </c>
      <c r="T15" s="212">
        <f>SUM(T13:T14)</f>
        <v>498</v>
      </c>
      <c r="U15" s="207">
        <f>SUM(U13:U14)</f>
        <v>6254</v>
      </c>
      <c r="V15" s="208">
        <f>U15/S15</f>
        <v>1.0359450057975816</v>
      </c>
      <c r="W15" s="207">
        <f>SUM(W13:W14)</f>
        <v>821</v>
      </c>
      <c r="X15" s="208">
        <f>W15/T15</f>
        <v>1.6485943775100402</v>
      </c>
      <c r="Y15" s="209">
        <f>U15+W15</f>
        <v>7075</v>
      </c>
      <c r="Z15" s="206">
        <f>SUM(Z13:Z14)</f>
        <v>6048</v>
      </c>
      <c r="AA15" s="210">
        <f>Z15/U15</f>
        <v>0.9670610809082187</v>
      </c>
      <c r="AB15" s="206">
        <f>SUM(AB13:AB14)</f>
        <v>792</v>
      </c>
      <c r="AC15" s="210">
        <f>AB15/W15</f>
        <v>0.9646772228989038</v>
      </c>
      <c r="AD15" s="206">
        <f>Z15+AB15</f>
        <v>6840</v>
      </c>
      <c r="AE15" s="210">
        <f>AD15/Y15</f>
        <v>0.9667844522968198</v>
      </c>
      <c r="AF15" s="211"/>
      <c r="AG15" s="205" t="s">
        <v>116</v>
      </c>
      <c r="AH15" s="206">
        <f>SUM(AH13:AH14)</f>
        <v>6827</v>
      </c>
      <c r="AI15" s="207">
        <f>SUM(AI13:AI14)</f>
        <v>6630</v>
      </c>
      <c r="AJ15" s="208">
        <f t="shared" si="8"/>
        <v>0.9711439871100044</v>
      </c>
      <c r="AK15" s="207">
        <f>SUM(AK13:AK14)</f>
        <v>6350</v>
      </c>
      <c r="AL15" s="208">
        <f t="shared" si="9"/>
        <v>0.9577677224736049</v>
      </c>
      <c r="AM15" s="207">
        <f>SUM(AM13:AM14)</f>
        <v>1020</v>
      </c>
      <c r="AN15" s="208">
        <f t="shared" si="10"/>
        <v>0.15384615384615385</v>
      </c>
      <c r="AO15" s="209">
        <f t="shared" si="19"/>
        <v>7370</v>
      </c>
      <c r="AP15" s="262">
        <f>SUM(AP13:AP14)</f>
        <v>5916</v>
      </c>
      <c r="AQ15" s="210">
        <f t="shared" si="20"/>
        <v>0.9316535433070866</v>
      </c>
      <c r="AR15" s="262">
        <f>SUM(AR13:AR14)</f>
        <v>965</v>
      </c>
      <c r="AS15" s="210">
        <f t="shared" si="21"/>
        <v>0.946078431372549</v>
      </c>
      <c r="AT15" s="206">
        <f t="shared" si="23"/>
        <v>6881</v>
      </c>
      <c r="AU15" s="210">
        <f t="shared" si="22"/>
        <v>0.9336499321573949</v>
      </c>
    </row>
    <row r="16" spans="1:47" s="109" customFormat="1" ht="27" customHeight="1" thickBot="1">
      <c r="A16" s="145" t="s">
        <v>18</v>
      </c>
      <c r="B16" s="202" t="s">
        <v>110</v>
      </c>
      <c r="C16" s="213"/>
      <c r="D16" s="214"/>
      <c r="E16" s="215"/>
      <c r="F16" s="239"/>
      <c r="G16" s="216"/>
      <c r="H16" s="239"/>
      <c r="I16" s="216"/>
      <c r="J16" s="155">
        <f t="shared" si="14"/>
        <v>0</v>
      </c>
      <c r="K16" s="238">
        <v>0</v>
      </c>
      <c r="L16" s="156" t="e">
        <f t="shared" si="15"/>
        <v>#DIV/0!</v>
      </c>
      <c r="M16" s="238">
        <v>0</v>
      </c>
      <c r="N16" s="156" t="e">
        <f t="shared" si="16"/>
        <v>#DIV/0!</v>
      </c>
      <c r="O16" s="157">
        <f t="shared" si="17"/>
        <v>0</v>
      </c>
      <c r="P16" s="156" t="e">
        <f t="shared" si="18"/>
        <v>#DIV/0!</v>
      </c>
      <c r="Q16" s="145" t="s">
        <v>18</v>
      </c>
      <c r="R16" s="202" t="s">
        <v>110</v>
      </c>
      <c r="S16" s="203">
        <f>K16</f>
        <v>0</v>
      </c>
      <c r="T16" s="203">
        <f>M16</f>
        <v>0</v>
      </c>
      <c r="U16" s="239"/>
      <c r="V16" s="154" t="e">
        <f>U16/S16</f>
        <v>#DIV/0!</v>
      </c>
      <c r="W16" s="239"/>
      <c r="X16" s="154" t="e">
        <f>W16/T16</f>
        <v>#DIV/0!</v>
      </c>
      <c r="Y16" s="155">
        <f>U16+W16</f>
        <v>0</v>
      </c>
      <c r="Z16" s="238">
        <v>0</v>
      </c>
      <c r="AA16" s="156" t="e">
        <f>Z16/U16</f>
        <v>#DIV/0!</v>
      </c>
      <c r="AB16" s="238">
        <v>0</v>
      </c>
      <c r="AC16" s="156" t="e">
        <f>AB16/W16</f>
        <v>#DIV/0!</v>
      </c>
      <c r="AD16" s="157">
        <f>Z16+AB16</f>
        <v>0</v>
      </c>
      <c r="AE16" s="156" t="e">
        <f>AD16/Y16</f>
        <v>#DIV/0!</v>
      </c>
      <c r="AF16" s="145" t="s">
        <v>18</v>
      </c>
      <c r="AG16" s="202" t="s">
        <v>110</v>
      </c>
      <c r="AH16" s="152"/>
      <c r="AI16" s="153"/>
      <c r="AJ16" s="154"/>
      <c r="AK16" s="153">
        <f>F16</f>
        <v>0</v>
      </c>
      <c r="AL16" s="154"/>
      <c r="AM16" s="254">
        <v>0</v>
      </c>
      <c r="AN16" s="154"/>
      <c r="AO16" s="155">
        <f t="shared" si="19"/>
        <v>0</v>
      </c>
      <c r="AP16" s="238">
        <v>0</v>
      </c>
      <c r="AQ16" s="156" t="e">
        <f t="shared" si="20"/>
        <v>#DIV/0!</v>
      </c>
      <c r="AR16" s="238">
        <v>0</v>
      </c>
      <c r="AS16" s="156" t="e">
        <f t="shared" si="21"/>
        <v>#DIV/0!</v>
      </c>
      <c r="AT16" s="157">
        <f t="shared" si="23"/>
        <v>0</v>
      </c>
      <c r="AU16" s="156" t="e">
        <f t="shared" si="22"/>
        <v>#DIV/0!</v>
      </c>
    </row>
    <row r="17" spans="1:47" s="109" customFormat="1" ht="19.5" customHeight="1" thickBot="1">
      <c r="A17" s="217"/>
      <c r="B17" s="218" t="s">
        <v>35</v>
      </c>
      <c r="C17" s="219"/>
      <c r="D17" s="220"/>
      <c r="E17" s="221"/>
      <c r="F17" s="222">
        <f>SUM(F15:F16)</f>
        <v>6350</v>
      </c>
      <c r="G17" s="223"/>
      <c r="H17" s="222">
        <f>SUM(H15:H16)</f>
        <v>534</v>
      </c>
      <c r="I17" s="223"/>
      <c r="J17" s="224">
        <f t="shared" si="14"/>
        <v>6884</v>
      </c>
      <c r="K17" s="225">
        <f>SUM(K15:K16)</f>
        <v>6037</v>
      </c>
      <c r="L17" s="226">
        <f t="shared" si="15"/>
        <v>0.9507086614173228</v>
      </c>
      <c r="M17" s="225">
        <f>SUM(M15:M16)</f>
        <v>498</v>
      </c>
      <c r="N17" s="226">
        <f t="shared" si="16"/>
        <v>0.9325842696629213</v>
      </c>
      <c r="O17" s="225">
        <f t="shared" si="17"/>
        <v>6535</v>
      </c>
      <c r="P17" s="226">
        <f t="shared" si="18"/>
        <v>0.9493027309703661</v>
      </c>
      <c r="Q17" s="227"/>
      <c r="R17" s="218" t="s">
        <v>35</v>
      </c>
      <c r="S17" s="228">
        <f>SUM(S15:S16)</f>
        <v>6037</v>
      </c>
      <c r="T17" s="228">
        <f>SUM(T15:T16)</f>
        <v>498</v>
      </c>
      <c r="U17" s="222">
        <f>SUM(U15:U16)</f>
        <v>6254</v>
      </c>
      <c r="V17" s="223">
        <f t="shared" si="11"/>
        <v>1.0359450057975816</v>
      </c>
      <c r="W17" s="222">
        <f>SUM(W15:W16)</f>
        <v>821</v>
      </c>
      <c r="X17" s="223">
        <f t="shared" si="12"/>
        <v>1.6485943775100402</v>
      </c>
      <c r="Y17" s="224">
        <f t="shared" si="3"/>
        <v>7075</v>
      </c>
      <c r="Z17" s="225">
        <f>SUM(Z15:Z16)</f>
        <v>6048</v>
      </c>
      <c r="AA17" s="226">
        <f t="shared" si="4"/>
        <v>0.9670610809082187</v>
      </c>
      <c r="AB17" s="225">
        <f>SUM(AB15:AB16)</f>
        <v>792</v>
      </c>
      <c r="AC17" s="226">
        <f t="shared" si="5"/>
        <v>0.9646772228989038</v>
      </c>
      <c r="AD17" s="225">
        <f t="shared" si="6"/>
        <v>6840</v>
      </c>
      <c r="AE17" s="226">
        <f t="shared" si="7"/>
        <v>0.9667844522968198</v>
      </c>
      <c r="AF17" s="227"/>
      <c r="AG17" s="218" t="s">
        <v>35</v>
      </c>
      <c r="AH17" s="225"/>
      <c r="AI17" s="222"/>
      <c r="AJ17" s="223"/>
      <c r="AK17" s="222">
        <f>SUM(AK15:AK16)</f>
        <v>6350</v>
      </c>
      <c r="AL17" s="223"/>
      <c r="AM17" s="222">
        <f>SUM(AM15:AM16)</f>
        <v>1020</v>
      </c>
      <c r="AN17" s="223"/>
      <c r="AO17" s="224">
        <f t="shared" si="19"/>
        <v>7370</v>
      </c>
      <c r="AP17" s="219">
        <f>SUM(AP15:AP16)</f>
        <v>5916</v>
      </c>
      <c r="AQ17" s="226">
        <f t="shared" si="20"/>
        <v>0.9316535433070866</v>
      </c>
      <c r="AR17" s="219">
        <f>SUM(AR15:AR16)</f>
        <v>965</v>
      </c>
      <c r="AS17" s="226">
        <f t="shared" si="21"/>
        <v>0.946078431372549</v>
      </c>
      <c r="AT17" s="225">
        <f t="shared" si="23"/>
        <v>6881</v>
      </c>
      <c r="AU17" s="226">
        <f t="shared" si="22"/>
        <v>0.9336499321573949</v>
      </c>
    </row>
    <row r="18" ht="12.75">
      <c r="A18" s="229"/>
    </row>
    <row r="19" ht="18" customHeight="1">
      <c r="A19" s="229"/>
    </row>
    <row r="20" ht="18" customHeight="1">
      <c r="A20" s="229"/>
    </row>
    <row r="21" ht="18" customHeight="1">
      <c r="A21" s="229"/>
    </row>
    <row r="22" ht="18" customHeight="1">
      <c r="A22" s="229"/>
    </row>
    <row r="23" ht="18" customHeight="1">
      <c r="A23" s="229"/>
    </row>
    <row r="24" ht="24" customHeight="1"/>
  </sheetData>
  <conditionalFormatting sqref="E6 E14 G14 G6 L6 L14 I6:J6 I14:J14 J16 S7:AE7 N6:P6 N14:P14 C12:P13 C15:P15 L16 N16:P16 F17:P17 S6:T6 S14:T14 S16:T16 V16 V14 V6 X6:Y6 X14:Y14 X16:Y16 AA16 AC16:AE16 AC14:AE14 AA14 AC6:AE6 AA6 AH7:AU7 S17:AE17 S15:AE15 S12:AE13 AQ13:AQ17 AS13:AU17 AH13:AO17 AH6:AO6 AQ6 AS6:AU6 AH12:AU12 C7:P7 AQ8:AQ11 E8:E11 I8:J11 G8:G11 L8:L11 N8:P11 S8:T11 V8:V11 X8:Y11 AA8:AA11 AH8:AO11 AC8:AE11 AS8:AU11">
    <cfRule type="cellIs" priority="1" dxfId="0" operator="greaterThan" stopIfTrue="1">
      <formula>0</formula>
    </cfRule>
  </conditionalFormatting>
  <dataValidations count="21">
    <dataValidation type="whole" operator="greaterThan" allowBlank="1" showInputMessage="1" showErrorMessage="1" errorTitle="Niewłaściwa liczba" error="Podaj liczbę większą od 0" sqref="C10:C11 C6">
      <formula1>0</formula1>
    </dataValidation>
    <dataValidation type="whole" operator="greaterThan" allowBlank="1" showInputMessage="1" showErrorMessage="1" errorTitle="Nieprawidłowa liczba" error="Podaj liczbę większą od 0" sqref="C9 C14">
      <formula1>0</formula1>
    </dataValidation>
    <dataValidation type="whole" operator="lessThanOrEqual" allowBlank="1" showInputMessage="1" showErrorMessage="1" errorTitle="Niewłaściwa liczba" error="Liczba absolwentów powinna być mniejsza lub równa od liczbie uczniów na koniec roku szkolnego 02/03 z tabeli 3.1. kol 3" sqref="D6 D14 D9:D11">
      <formula1>C6</formula1>
    </dataValidation>
    <dataValidation type="whole" operator="lessThanOrEqual" allowBlank="1" showInputMessage="1" showErrorMessage="1" errorTitle="Niewłaściwa liczba" error="(tab3.1. kol 6) powinna być mniejsza bądz równa liczbie osób przystępujących do egzaminu pisemnego z języka polskiego tab1.10." sqref="F14">
      <formula1>AW14</formula1>
    </dataValidation>
    <dataValidation type="whole" operator="lessThanOrEqual" allowBlank="1" showInputMessage="1" showErrorMessage="1" errorTitle="Niewłaściwe dane" error="liczba absolwentów którzyzdali egzamin (tab3.3. kol 13) powinna być mniejsza lub równa (tab 3.3. kol 8)" sqref="AR16 AR14 AR6 AR9:AR11">
      <formula1>AM16</formula1>
    </dataValidation>
    <dataValidation type="whole" operator="lessThanOrEqual" allowBlank="1" showInputMessage="1" showErrorMessage="1" errorTitle="Niewłaściwa liczba" error="(tab3.2. kol 5) powinna być mniejsza bądź równa liczbie absolwentów przystępujących do egzaminu pisemnego" sqref="U14 U9:U11 U6">
      <formula1>F14</formula1>
    </dataValidation>
    <dataValidation type="whole" operator="greaterThan" allowBlank="1" showInputMessage="1" showErrorMessage="1" errorTitle="Niewłaściwe dane" error="Powinieneś wpisać liczbę" sqref="H16 H6 H9:H11 H14">
      <formula1>0</formula1>
    </dataValidation>
    <dataValidation type="whole" operator="lessThanOrEqual" allowBlank="1" showInputMessage="1" showErrorMessage="1" errorTitle="Niewłaściwa liczba" error="(tab3.2. kol 5) powinna być mniejsza bądź równa liczbie absolwentów przystępujących do egzaminu pisemnego" sqref="U16">
      <formula1>A16</formula1>
    </dataValidation>
    <dataValidation type="custom" allowBlank="1" showInputMessage="1" showErrorMessage="1" errorTitle="Niewłaściwe dane" error="liczba absolwentów przystępujących do egzaminu z lat ubiegłych nie powinna być większa sumy (tab 3.1.kol8 tab 3.2. kol7)" sqref="AM16 AM9:AM11 AM14 AM6">
      <formula1>(H16+W16)&gt;=(AM16)</formula1>
    </dataValidation>
    <dataValidation type="whole" operator="lessThanOrEqual" allowBlank="1" showInputMessage="1" showErrorMessage="1" errorTitle="Niewłaściwa liczba" error="(tab3.1. kol 6) powinna być mniejsza bądz równa liczbie osób przystępujących do egzaminu pisemnego z języka polskiego tab1.7." sqref="F11">
      <formula1>AW11</formula1>
    </dataValidation>
    <dataValidation type="whole" operator="greaterThan" allowBlank="1" showInputMessage="1" showErrorMessage="1" errorTitle="Niewłaściwa liczba" error="(tab3.1. kol 6) powinna być mniejsza bądz równa liczbie osób przystępujących do egzaminu pisemnego z języka polskiego tab1.11." sqref="F16">
      <formula1>0</formula1>
    </dataValidation>
    <dataValidation type="whole" operator="lessThanOrEqual" allowBlank="1" showInputMessage="1" showErrorMessage="1" errorTitle="Niewłaściwe dane" error="Liczba osób które zdały egzamin powinna być równa lub mniejsza liczbie osób które przystąpiły do egzaminu z kolumny 6 w tabeli 3.1." sqref="K16 K6 K9:K11 K14">
      <formula1>F16</formula1>
    </dataValidation>
    <dataValidation type="whole" operator="lessThanOrEqual" allowBlank="1" showInputMessage="1" showErrorMessage="1" errorTitle="Niewłaściwe dane" error="Liczba osób które zdały egzamin powinna być równa lub mniejsza liczbie osób które przystąpiły do egzaminu z kolumny 8 w tabeli 3.1." sqref="M16 M6 M9:M11 M14">
      <formula1>H16</formula1>
    </dataValidation>
    <dataValidation type="whole" operator="lessThanOrEqual" allowBlank="1" showInputMessage="1" showErrorMessage="1" errorTitle="Niewłaściwa liczba" error="(tab3.1. kol 6) powinna być mniejsza bądz równa liczbie osób przystępujących do egzaminu pisemnego z języka polskiego tab1.1." sqref="F6">
      <formula1>AW6</formula1>
    </dataValidation>
    <dataValidation type="whole" operator="lessThanOrEqual" allowBlank="1" showInputMessage="1" showErrorMessage="1" errorTitle="Niewłaściwa liczba" error="(tab3.1. kol 6) powinna być mniejsza bądz równa liczbie osób przystępujących do egzaminu pisemnego z języka polskiego tab1.5." sqref="F9">
      <formula1>AW9</formula1>
    </dataValidation>
    <dataValidation type="whole" operator="lessThanOrEqual" allowBlank="1" showInputMessage="1" showErrorMessage="1" errorTitle="Niewłaściwa liczba" error="(tab3.1. kol 6) powinna być mniejsza bądz równa liczbie osób przystępujących do egzaminu pisemnego z języka polskiego tab1.6." sqref="F10">
      <formula1>AW10</formula1>
    </dataValidation>
    <dataValidation type="whole" operator="greaterThan" allowBlank="1" showInputMessage="1" showErrorMessage="1" errorTitle="Niewłaściwe dane" error="wpisz liczbę większą od 0" sqref="W6 W9:W11 W14 W16">
      <formula1>0</formula1>
    </dataValidation>
    <dataValidation type="whole" operator="lessThanOrEqual" allowBlank="1" showInputMessage="1" showErrorMessage="1" errorTitle="Niewłaściwe dane" error="Liczba osób które zdały egzamin powinna być równa lub mniejsza liczbie osób które przystąpiły do egzaminu z kolumny 5 w tabeli 3.2." sqref="Z16 Z6 Z9:Z11 Z14">
      <formula1>U16</formula1>
    </dataValidation>
    <dataValidation type="whole" operator="lessThanOrEqual" allowBlank="1" showInputMessage="1" showErrorMessage="1" errorTitle="Niewłaściwe dane" error="Liczba osób które zdały egzamin powinna być równa lub mniejsza liczbie osób które przystąpiły do egzaminu z kolumny 7 w tabeli 3.2." sqref="AB16 AB6 AB9:AB11 AB14">
      <formula1>W16</formula1>
    </dataValidation>
    <dataValidation type="whole" operator="lessThanOrEqual" allowBlank="1" showInputMessage="1" showErrorMessage="1" errorTitle="Niewłaściwe dane" error="liczba absolwentów którzyzdali egzamin (tab3.3. kol 11) powinna być mniejsza lub równa (tab 3.3.kol6)" sqref="AP16">
      <formula1>AM16</formula1>
    </dataValidation>
    <dataValidation type="whole" operator="lessThanOrEqual" allowBlank="1" showInputMessage="1" showErrorMessage="1" errorTitle="Niewłaściwe dane" error="liczba absolwentów którzyzdali egzamin (tab3.3. kol 11) powinna być mniejsza lub równa (tab 3.3.kol6)" sqref="AP14 AP6 AP9:AP11">
      <formula1>AK14</formula1>
    </dataValidation>
  </dataValidations>
  <printOptions horizontalCentered="1"/>
  <pageMargins left="0.7874015748031497" right="0.7874015748031497" top="1.1811023622047245" bottom="0.5905511811023623" header="0.7874015748031497" footer="0.3937007874015748"/>
  <pageSetup horizontalDpi="300" verticalDpi="300" orientation="landscape" paperSize="9" scale="94" r:id="rId1"/>
  <headerFooter alignWithMargins="0">
    <oddHeader>&amp;C&amp;"Times New Roman CE,Pogrubiona"&amp;16M A T U R A   `05</oddHeader>
  </headerFooter>
  <colBreaks count="2" manualBreakCount="2">
    <brk id="16" max="15" man="1"/>
    <brk id="3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2:F32"/>
  <sheetViews>
    <sheetView view="pageBreakPreview" zoomScale="75" zoomScaleSheetLayoutView="75" workbookViewId="0" topLeftCell="A1">
      <selection activeCell="J14" sqref="J14"/>
    </sheetView>
  </sheetViews>
  <sheetFormatPr defaultColWidth="9.00390625" defaultRowHeight="12.75"/>
  <cols>
    <col min="2" max="2" width="6.625" style="0" customWidth="1"/>
    <col min="3" max="3" width="24.625" style="0" customWidth="1"/>
    <col min="4" max="5" width="18.50390625" style="0" customWidth="1"/>
    <col min="6" max="6" width="18.625" style="0" customWidth="1"/>
  </cols>
  <sheetData>
    <row r="1" ht="18" customHeight="1"/>
    <row r="2" spans="3:5" ht="18.75">
      <c r="C2" s="10" t="s">
        <v>109</v>
      </c>
      <c r="D2" s="9"/>
      <c r="E2" s="9"/>
    </row>
    <row r="3" ht="15.75">
      <c r="C3" s="19"/>
    </row>
    <row r="4" ht="16.5" thickBot="1">
      <c r="C4" s="19"/>
    </row>
    <row r="5" spans="2:6" ht="12.75">
      <c r="B5" s="285" t="s">
        <v>0</v>
      </c>
      <c r="C5" s="287" t="s">
        <v>1</v>
      </c>
      <c r="D5" s="289" t="s">
        <v>91</v>
      </c>
      <c r="E5" s="279"/>
      <c r="F5" s="280"/>
    </row>
    <row r="6" spans="2:6" ht="13.5" thickBot="1">
      <c r="B6" s="286"/>
      <c r="C6" s="288"/>
      <c r="D6" s="13" t="s">
        <v>89</v>
      </c>
      <c r="E6" s="13" t="s">
        <v>90</v>
      </c>
      <c r="F6" s="13" t="s">
        <v>120</v>
      </c>
    </row>
    <row r="7" spans="2:6" ht="18" customHeight="1">
      <c r="B7" s="4" t="s">
        <v>8</v>
      </c>
      <c r="C7" s="7" t="s">
        <v>9</v>
      </c>
      <c r="D7" s="240">
        <v>0</v>
      </c>
      <c r="E7" s="240">
        <v>0</v>
      </c>
      <c r="F7" s="240">
        <v>0</v>
      </c>
    </row>
    <row r="8" spans="2:6" ht="24" customHeight="1">
      <c r="B8" s="2" t="s">
        <v>10</v>
      </c>
      <c r="C8" s="17" t="s">
        <v>55</v>
      </c>
      <c r="D8" s="241">
        <v>0</v>
      </c>
      <c r="E8" s="241">
        <v>0</v>
      </c>
      <c r="F8" s="241">
        <v>0</v>
      </c>
    </row>
    <row r="9" spans="2:6" ht="18" customHeight="1">
      <c r="B9" s="3" t="s">
        <v>12</v>
      </c>
      <c r="C9" s="6" t="s">
        <v>21</v>
      </c>
      <c r="D9" s="242">
        <v>0</v>
      </c>
      <c r="E9" s="242">
        <v>0</v>
      </c>
      <c r="F9" s="242">
        <v>0</v>
      </c>
    </row>
    <row r="10" spans="2:6" ht="18" customHeight="1">
      <c r="B10" s="2" t="s">
        <v>14</v>
      </c>
      <c r="C10" s="6" t="s">
        <v>27</v>
      </c>
      <c r="D10" s="241">
        <v>0</v>
      </c>
      <c r="E10" s="241">
        <v>0</v>
      </c>
      <c r="F10" s="241">
        <v>0</v>
      </c>
    </row>
    <row r="11" spans="2:6" ht="12.75">
      <c r="B11" s="3" t="s">
        <v>15</v>
      </c>
      <c r="C11" s="17" t="s">
        <v>117</v>
      </c>
      <c r="D11" s="242">
        <v>0</v>
      </c>
      <c r="E11" s="242">
        <v>0</v>
      </c>
      <c r="F11" s="242">
        <v>0</v>
      </c>
    </row>
    <row r="12" spans="2:6" ht="18" customHeight="1">
      <c r="B12" s="2" t="s">
        <v>17</v>
      </c>
      <c r="C12" s="6" t="s">
        <v>29</v>
      </c>
      <c r="D12" s="241">
        <v>0</v>
      </c>
      <c r="E12" s="241">
        <v>0</v>
      </c>
      <c r="F12" s="241">
        <v>0</v>
      </c>
    </row>
    <row r="13" spans="2:6" ht="18" customHeight="1">
      <c r="B13" s="3" t="s">
        <v>18</v>
      </c>
      <c r="C13" s="6" t="s">
        <v>31</v>
      </c>
      <c r="D13" s="242">
        <v>0</v>
      </c>
      <c r="E13" s="242">
        <v>0</v>
      </c>
      <c r="F13" s="242">
        <v>0</v>
      </c>
    </row>
    <row r="14" spans="2:6" ht="18" customHeight="1">
      <c r="B14" s="2" t="s">
        <v>20</v>
      </c>
      <c r="C14" s="6" t="s">
        <v>23</v>
      </c>
      <c r="D14" s="241">
        <v>0</v>
      </c>
      <c r="E14" s="241">
        <v>0</v>
      </c>
      <c r="F14" s="241">
        <v>0</v>
      </c>
    </row>
    <row r="15" spans="2:6" ht="18" customHeight="1">
      <c r="B15" s="3" t="s">
        <v>22</v>
      </c>
      <c r="C15" s="6" t="s">
        <v>25</v>
      </c>
      <c r="D15" s="242">
        <v>0</v>
      </c>
      <c r="E15" s="242">
        <v>0</v>
      </c>
      <c r="F15" s="242">
        <v>0</v>
      </c>
    </row>
    <row r="16" spans="2:6" ht="18" customHeight="1">
      <c r="B16" s="3" t="s">
        <v>24</v>
      </c>
      <c r="C16" s="6" t="s">
        <v>118</v>
      </c>
      <c r="D16" s="242">
        <v>0</v>
      </c>
      <c r="E16" s="242">
        <v>0</v>
      </c>
      <c r="F16" s="242">
        <v>0</v>
      </c>
    </row>
    <row r="17" spans="2:6" ht="18" customHeight="1">
      <c r="B17" s="3" t="s">
        <v>26</v>
      </c>
      <c r="C17" s="6" t="s">
        <v>33</v>
      </c>
      <c r="D17" s="242">
        <v>0</v>
      </c>
      <c r="E17" s="242">
        <v>0</v>
      </c>
      <c r="F17" s="242">
        <v>0</v>
      </c>
    </row>
    <row r="18" spans="2:6" ht="18" customHeight="1">
      <c r="B18" s="3" t="s">
        <v>28</v>
      </c>
      <c r="C18" s="6" t="s">
        <v>13</v>
      </c>
      <c r="D18" s="242">
        <v>1</v>
      </c>
      <c r="E18" s="242">
        <v>0</v>
      </c>
      <c r="F18" s="242">
        <v>0</v>
      </c>
    </row>
    <row r="19" spans="2:6" ht="18" customHeight="1">
      <c r="B19" s="3" t="s">
        <v>30</v>
      </c>
      <c r="C19" s="6" t="s">
        <v>16</v>
      </c>
      <c r="D19" s="242">
        <v>0</v>
      </c>
      <c r="E19" s="242">
        <v>0</v>
      </c>
      <c r="F19" s="242">
        <v>0</v>
      </c>
    </row>
    <row r="20" spans="2:6" ht="18" customHeight="1">
      <c r="B20" s="3" t="s">
        <v>32</v>
      </c>
      <c r="C20" s="6" t="s">
        <v>102</v>
      </c>
      <c r="D20" s="242">
        <v>0</v>
      </c>
      <c r="E20" s="242">
        <v>0</v>
      </c>
      <c r="F20" s="242">
        <v>0</v>
      </c>
    </row>
    <row r="21" spans="2:6" ht="18" customHeight="1">
      <c r="B21" s="3" t="s">
        <v>34</v>
      </c>
      <c r="C21" s="6" t="s">
        <v>11</v>
      </c>
      <c r="D21" s="242">
        <v>0</v>
      </c>
      <c r="E21" s="242">
        <v>0</v>
      </c>
      <c r="F21" s="242">
        <v>0</v>
      </c>
    </row>
    <row r="22" spans="2:6" ht="18" customHeight="1">
      <c r="B22" s="3" t="s">
        <v>56</v>
      </c>
      <c r="C22" s="6" t="s">
        <v>103</v>
      </c>
      <c r="D22" s="242">
        <v>0</v>
      </c>
      <c r="E22" s="242">
        <v>0</v>
      </c>
      <c r="F22" s="242">
        <v>0</v>
      </c>
    </row>
    <row r="23" spans="2:6" ht="18" customHeight="1">
      <c r="B23" s="3" t="s">
        <v>105</v>
      </c>
      <c r="C23" s="6" t="s">
        <v>19</v>
      </c>
      <c r="D23" s="242">
        <v>0</v>
      </c>
      <c r="E23" s="242">
        <v>0</v>
      </c>
      <c r="F23" s="242">
        <v>0</v>
      </c>
    </row>
    <row r="24" spans="2:6" ht="18" customHeight="1">
      <c r="B24" s="3" t="s">
        <v>106</v>
      </c>
      <c r="C24" s="6" t="s">
        <v>104</v>
      </c>
      <c r="D24" s="242">
        <v>0</v>
      </c>
      <c r="E24" s="242">
        <v>0</v>
      </c>
      <c r="F24" s="242">
        <v>0</v>
      </c>
    </row>
    <row r="25" spans="2:6" ht="18" customHeight="1">
      <c r="B25" s="3" t="s">
        <v>127</v>
      </c>
      <c r="C25" s="6" t="s">
        <v>122</v>
      </c>
      <c r="D25" s="242">
        <v>0</v>
      </c>
      <c r="E25" s="242">
        <v>0</v>
      </c>
      <c r="F25" s="242">
        <v>0</v>
      </c>
    </row>
    <row r="26" spans="2:6" ht="18" customHeight="1">
      <c r="B26" s="3" t="s">
        <v>128</v>
      </c>
      <c r="C26" s="6" t="s">
        <v>107</v>
      </c>
      <c r="D26" s="242">
        <v>0</v>
      </c>
      <c r="E26" s="242">
        <v>0</v>
      </c>
      <c r="F26" s="242">
        <v>0</v>
      </c>
    </row>
    <row r="27" spans="2:6" ht="18" customHeight="1">
      <c r="B27" s="3" t="s">
        <v>129</v>
      </c>
      <c r="C27" s="6" t="s">
        <v>108</v>
      </c>
      <c r="D27" s="242">
        <v>0</v>
      </c>
      <c r="E27" s="242">
        <v>0</v>
      </c>
      <c r="F27" s="242">
        <v>0</v>
      </c>
    </row>
    <row r="28" spans="2:6" ht="18" customHeight="1">
      <c r="B28" s="3" t="s">
        <v>130</v>
      </c>
      <c r="C28" s="6" t="s">
        <v>123</v>
      </c>
      <c r="D28" s="242">
        <v>0</v>
      </c>
      <c r="E28" s="242">
        <v>0</v>
      </c>
      <c r="F28" s="242">
        <v>0</v>
      </c>
    </row>
    <row r="29" spans="2:6" ht="18" customHeight="1">
      <c r="B29" s="3" t="s">
        <v>131</v>
      </c>
      <c r="C29" s="6" t="s">
        <v>124</v>
      </c>
      <c r="D29" s="242">
        <v>0</v>
      </c>
      <c r="E29" s="242">
        <v>0</v>
      </c>
      <c r="F29" s="242">
        <v>0</v>
      </c>
    </row>
    <row r="30" spans="2:6" ht="18" customHeight="1">
      <c r="B30" s="3" t="s">
        <v>132</v>
      </c>
      <c r="C30" s="6" t="s">
        <v>125</v>
      </c>
      <c r="D30" s="242">
        <v>0</v>
      </c>
      <c r="E30" s="242">
        <v>0</v>
      </c>
      <c r="F30" s="242">
        <v>0</v>
      </c>
    </row>
    <row r="31" spans="2:6" ht="18" customHeight="1" thickBot="1">
      <c r="B31" s="3" t="s">
        <v>133</v>
      </c>
      <c r="C31" s="6" t="s">
        <v>126</v>
      </c>
      <c r="D31" s="242">
        <v>0</v>
      </c>
      <c r="E31" s="242">
        <v>0</v>
      </c>
      <c r="F31" s="242">
        <v>0</v>
      </c>
    </row>
    <row r="32" spans="2:6" ht="23.25" customHeight="1" thickBot="1">
      <c r="B32" s="283" t="s">
        <v>35</v>
      </c>
      <c r="C32" s="284"/>
      <c r="D32" s="22">
        <f>SUM(D7:D31)</f>
        <v>1</v>
      </c>
      <c r="E32" s="22">
        <f>SUM(E7:E31)</f>
        <v>0</v>
      </c>
      <c r="F32" s="22">
        <f>SUM(F7:F31)</f>
        <v>0</v>
      </c>
    </row>
  </sheetData>
  <mergeCells count="4">
    <mergeCell ref="B32:C32"/>
    <mergeCell ref="B5:B6"/>
    <mergeCell ref="C5:C6"/>
    <mergeCell ref="D5:F5"/>
  </mergeCells>
  <printOptions horizontalCentered="1"/>
  <pageMargins left="0.7874015748031497" right="0.7874015748031497" top="1.1811023622047245" bottom="0.5905511811023623" header="0.7874015748031497" footer="0.3937007874015748"/>
  <pageSetup horizontalDpi="300" verticalDpi="300" orientation="portrait" paperSize="9" scale="90" r:id="rId1"/>
  <headerFooter alignWithMargins="0">
    <oddHeader>&amp;C&amp;"Times New Roman CE,Pogrubiona"&amp;16M A T U R A   `05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</dc:creator>
  <cp:keywords/>
  <dc:description/>
  <cp:lastModifiedBy>KO</cp:lastModifiedBy>
  <cp:lastPrinted>2005-10-04T11:36:05Z</cp:lastPrinted>
  <dcterms:created xsi:type="dcterms:W3CDTF">1997-04-15T08:33:33Z</dcterms:created>
  <dcterms:modified xsi:type="dcterms:W3CDTF">2005-10-04T11:36:23Z</dcterms:modified>
  <cp:category/>
  <cp:version/>
  <cp:contentType/>
  <cp:contentStatus/>
</cp:coreProperties>
</file>